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irginia\Desktop\organizacion de eventos\Coronavirus\6 Presupuesto\"/>
    </mc:Choice>
  </mc:AlternateContent>
  <xr:revisionPtr revIDLastSave="0" documentId="13_ncr:1_{E6A9C4C7-F5E1-4625-8810-8E1F99B73C2D}" xr6:coauthVersionLast="47" xr6:coauthVersionMax="47" xr10:uidLastSave="{00000000-0000-0000-0000-000000000000}"/>
  <bookViews>
    <workbookView xWindow="-120" yWindow="-120" windowWidth="12240" windowHeight="8640" firstSheet="7" activeTab="8" xr2:uid="{00000000-000D-0000-FFFF-FFFF00000000}"/>
  </bookViews>
  <sheets>
    <sheet name="Salón" sheetId="1" r:id="rId1"/>
    <sheet name="Cátering" sheetId="2" r:id="rId2"/>
    <sheet name="Música" sheetId="3" r:id="rId3"/>
    <sheet name="Fotografo" sheetId="4" r:id="rId4"/>
    <sheet name="Papeleria " sheetId="5" r:id="rId5"/>
    <sheet name="Ambientación" sheetId="7" r:id="rId6"/>
    <sheet name="Vestimenta" sheetId="9" r:id="rId7"/>
    <sheet name="Horas Trabajadas" sheetId="6" r:id="rId8"/>
    <sheet name="Planilla total" sheetId="8" r:id="rId9"/>
  </sheets>
  <calcPr calcId="181029"/>
</workbook>
</file>

<file path=xl/calcChain.xml><?xml version="1.0" encoding="utf-8"?>
<calcChain xmlns="http://schemas.openxmlformats.org/spreadsheetml/2006/main">
  <c r="D19" i="8" l="1"/>
  <c r="E19" i="8"/>
  <c r="F12" i="6"/>
  <c r="E12" i="6"/>
  <c r="D12" i="6"/>
  <c r="C12" i="6"/>
  <c r="E11" i="6"/>
  <c r="D11" i="6"/>
  <c r="C11" i="6"/>
  <c r="F10" i="8"/>
  <c r="E10" i="8"/>
  <c r="D10" i="8"/>
  <c r="D16" i="3"/>
  <c r="C16" i="3"/>
  <c r="F14" i="8"/>
  <c r="E14" i="8"/>
  <c r="D14" i="8"/>
  <c r="C26" i="2"/>
  <c r="D26" i="2"/>
  <c r="E26" i="2"/>
  <c r="D25" i="2"/>
  <c r="E25" i="2"/>
  <c r="C25" i="2"/>
  <c r="D24" i="2"/>
  <c r="E24" i="2"/>
  <c r="C24" i="2"/>
  <c r="D9" i="8"/>
  <c r="E9" i="8" s="1"/>
  <c r="E16" i="3"/>
  <c r="J19" i="2"/>
  <c r="I19" i="2"/>
  <c r="J17" i="7"/>
  <c r="I17" i="7"/>
  <c r="J17" i="5"/>
  <c r="I17" i="5"/>
  <c r="J19" i="3"/>
  <c r="I19" i="3"/>
  <c r="J15" i="4"/>
  <c r="I15" i="4"/>
  <c r="J15" i="3"/>
  <c r="I15" i="3"/>
  <c r="L14" i="9"/>
  <c r="K14" i="9"/>
  <c r="J14" i="9"/>
  <c r="L13" i="9"/>
  <c r="K13" i="9"/>
  <c r="J13" i="9"/>
  <c r="L12" i="9"/>
  <c r="K12" i="9"/>
  <c r="J12" i="9"/>
  <c r="L11" i="9"/>
  <c r="K11" i="9"/>
  <c r="J11" i="9"/>
  <c r="L10" i="9"/>
  <c r="K10" i="9"/>
  <c r="J10" i="9"/>
  <c r="L9" i="9"/>
  <c r="K9" i="9"/>
  <c r="J9" i="9"/>
  <c r="L8" i="9"/>
  <c r="K8" i="9"/>
  <c r="J8" i="9"/>
  <c r="L7" i="9"/>
  <c r="K7" i="9"/>
  <c r="J7" i="9"/>
  <c r="L6" i="9"/>
  <c r="K6" i="9"/>
  <c r="J6" i="9"/>
  <c r="L5" i="9"/>
  <c r="K5" i="9"/>
  <c r="J5" i="9"/>
  <c r="F9" i="8" l="1"/>
  <c r="J23" i="1"/>
  <c r="I23" i="1"/>
  <c r="H23" i="1"/>
  <c r="J25" i="1"/>
  <c r="I25" i="1"/>
</calcChain>
</file>

<file path=xl/sharedStrings.xml><?xml version="1.0" encoding="utf-8"?>
<sst xmlns="http://schemas.openxmlformats.org/spreadsheetml/2006/main" count="214" uniqueCount="125">
  <si>
    <t>Comparación de Precios entre diferentes proveedores</t>
  </si>
  <si>
    <t>Proveedor 1</t>
  </si>
  <si>
    <t>Proveedor 2</t>
  </si>
  <si>
    <t>Proveedor 3</t>
  </si>
  <si>
    <t>Proveedor 4</t>
  </si>
  <si>
    <t xml:space="preserve">Precio más Bajo </t>
  </si>
  <si>
    <t>Precio Promedio</t>
  </si>
  <si>
    <t>Precio más alto</t>
  </si>
  <si>
    <t>Anillo de compromiso</t>
  </si>
  <si>
    <t>Anillos de boda</t>
  </si>
  <si>
    <t>Vestido de novia</t>
  </si>
  <si>
    <t>Velo</t>
  </si>
  <si>
    <t>Zapatos</t>
  </si>
  <si>
    <t>Joyas</t>
  </si>
  <si>
    <t>Liga</t>
  </si>
  <si>
    <t>Medias</t>
  </si>
  <si>
    <t>Esmoquin del novio</t>
  </si>
  <si>
    <t>Zapatos del novio</t>
  </si>
  <si>
    <t>Total ropa</t>
  </si>
  <si>
    <t>Otros:</t>
  </si>
  <si>
    <t>Ropa novia</t>
  </si>
  <si>
    <t>Ropa novio</t>
  </si>
  <si>
    <t>Estilista</t>
  </si>
  <si>
    <t>Mesas y sillas</t>
  </si>
  <si>
    <t>Pastel</t>
  </si>
  <si>
    <t>Propinas</t>
  </si>
  <si>
    <t>Total Salón</t>
  </si>
  <si>
    <t>Planilla de Costos de Proveedores</t>
  </si>
  <si>
    <t>Costo</t>
  </si>
  <si>
    <t>Ganancia</t>
  </si>
  <si>
    <t>Total a presupuestar</t>
  </si>
  <si>
    <t>Salón</t>
  </si>
  <si>
    <t>Ambientación</t>
  </si>
  <si>
    <t>Papelería</t>
  </si>
  <si>
    <t>Show</t>
  </si>
  <si>
    <t>Fotografía y Filmación</t>
  </si>
  <si>
    <t>Valor de Horas Trabajadas</t>
  </si>
  <si>
    <t>Valores Totales:</t>
  </si>
  <si>
    <t>Horas Altas</t>
  </si>
  <si>
    <t>Horas Medias</t>
  </si>
  <si>
    <t>Horas Bajas</t>
  </si>
  <si>
    <t>Valor Total</t>
  </si>
  <si>
    <t>Coordinación General</t>
  </si>
  <si>
    <t>Horas Pre-Evento</t>
  </si>
  <si>
    <t>Horas Durante El Evento</t>
  </si>
  <si>
    <t>Horas Post- Evento</t>
  </si>
  <si>
    <t>total por horas</t>
  </si>
  <si>
    <t>Total:</t>
  </si>
  <si>
    <t xml:space="preserve">Elementos </t>
  </si>
  <si>
    <t>Luces robotizadas y cabezales DMX</t>
  </si>
  <si>
    <t>Ambiente climatizado</t>
  </si>
  <si>
    <t>Living</t>
  </si>
  <si>
    <t>Máquina de humo</t>
  </si>
  <si>
    <t>Sonido Estéreo Acústico</t>
  </si>
  <si>
    <t>Láser DMX</t>
  </si>
  <si>
    <t>Iluminación Leds dirigida por DMX</t>
  </si>
  <si>
    <t>Cocheras</t>
  </si>
  <si>
    <t>Pantalla gigante</t>
  </si>
  <si>
    <t>Guardarropas</t>
  </si>
  <si>
    <t>Sistema CCTV</t>
  </si>
  <si>
    <t>Wifi</t>
  </si>
  <si>
    <t>Vajilla y cristalería</t>
  </si>
  <si>
    <t>Mantelería a elección</t>
  </si>
  <si>
    <t>Servicio de cocina y equipamiento</t>
  </si>
  <si>
    <t xml:space="preserve">Emergencias médicas </t>
  </si>
  <si>
    <t>Dj</t>
  </si>
  <si>
    <t xml:space="preserve">Pista fija de Led </t>
  </si>
  <si>
    <t>Pantallas LCD 55" </t>
  </si>
  <si>
    <t>Pago parcial de los novios</t>
  </si>
  <si>
    <t>Pago Parcial al proveedor</t>
  </si>
  <si>
    <t>Música de la ceremonia</t>
  </si>
  <si>
    <t>Formales</t>
  </si>
  <si>
    <t>Espontáneas</t>
  </si>
  <si>
    <t>Impresiones adicionales</t>
  </si>
  <si>
    <t>Álbumes de fotos</t>
  </si>
  <si>
    <t>Videografía</t>
  </si>
  <si>
    <t>Total fotografía</t>
  </si>
  <si>
    <t>Otros</t>
  </si>
  <si>
    <t>Fotografía y Video</t>
  </si>
  <si>
    <t>Lazos bancos iglesia/otros asientos</t>
  </si>
  <si>
    <t>Centros de mesa (flores excluidas)</t>
  </si>
  <si>
    <t>Velas</t>
  </si>
  <si>
    <t>Iluminación</t>
  </si>
  <si>
    <t>Globos</t>
  </si>
  <si>
    <t xml:space="preserve">Total </t>
  </si>
  <si>
    <t>Invitaciones</t>
  </si>
  <si>
    <t>Anuncios</t>
  </si>
  <si>
    <t>Tarjetas de agradecimiento</t>
  </si>
  <si>
    <t>Art. papelería personales</t>
  </si>
  <si>
    <t>Libro de invitados</t>
  </si>
  <si>
    <t>Programas</t>
  </si>
  <si>
    <t>Música para la Iglesia</t>
  </si>
  <si>
    <t>Reuniones Parciales</t>
  </si>
  <si>
    <t>Visitas al Salón</t>
  </si>
  <si>
    <t>Catering</t>
  </si>
  <si>
    <t>Plato Principal</t>
  </si>
  <si>
    <t>Postre</t>
  </si>
  <si>
    <t>Mesa Dulce</t>
  </si>
  <si>
    <t>Fin de Fiesta</t>
  </si>
  <si>
    <t>Musica</t>
  </si>
  <si>
    <t>Recepcion</t>
  </si>
  <si>
    <t>x</t>
  </si>
  <si>
    <t>Bebidas</t>
  </si>
  <si>
    <t>Barra Adultos</t>
  </si>
  <si>
    <t>Barra Teens</t>
  </si>
  <si>
    <t>Torta</t>
  </si>
  <si>
    <t>Candy Bar</t>
  </si>
  <si>
    <t>Valor adulto</t>
  </si>
  <si>
    <t>Catering 1</t>
  </si>
  <si>
    <t>Catering 2</t>
  </si>
  <si>
    <t>Catering 3</t>
  </si>
  <si>
    <t>Columna1</t>
  </si>
  <si>
    <t>Mon Temps</t>
  </si>
  <si>
    <t>El tata</t>
  </si>
  <si>
    <t>Telviso</t>
  </si>
  <si>
    <t>Valor niño</t>
  </si>
  <si>
    <t>Valor dólar</t>
  </si>
  <si>
    <t>dolares</t>
  </si>
  <si>
    <t>total por niño</t>
  </si>
  <si>
    <t>total x adulto</t>
  </si>
  <si>
    <t>Cantidad de niños</t>
  </si>
  <si>
    <t>cantidad de invitados adultos</t>
  </si>
  <si>
    <t>total de invitados</t>
  </si>
  <si>
    <t xml:space="preserve">Catering Opción 1  </t>
  </si>
  <si>
    <t>Catering Opción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</si>
</sst>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00%"/>
    <numFmt numFmtId="166" formatCode="&quot;$&quot;\ #,##0.00"/>
    <numFmt numFmtId="167" formatCode="#,##0.00\ [$USD]"/>
    <numFmt numFmtId="168" formatCode="[$$-2C0A]\ #,##0.00"/>
    <numFmt numFmtId="169" formatCode="&quot;$&quot;#,##0.00"/>
    <numFmt numFmtId="172" formatCode="[$USD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20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color rgb="FF17365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CCCCCC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2" borderId="0" xfId="2" applyFont="1" applyFill="1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vertical="center"/>
    </xf>
    <xf numFmtId="165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/>
    <xf numFmtId="4" fontId="8" fillId="0" borderId="0" xfId="0" applyNumberFormat="1" applyFont="1"/>
    <xf numFmtId="0" fontId="8" fillId="0" borderId="0" xfId="0" applyFont="1"/>
    <xf numFmtId="1" fontId="9" fillId="0" borderId="0" xfId="1" applyNumberFormat="1" applyFont="1" applyFill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166" fontId="6" fillId="3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/>
    <xf numFmtId="0" fontId="3" fillId="0" borderId="1" xfId="0" applyFont="1" applyBorder="1"/>
    <xf numFmtId="0" fontId="4" fillId="3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2" fillId="0" borderId="0" xfId="0" applyFont="1" applyAlignment="1">
      <alignment horizontal="left" vertical="center" inden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0" fillId="7" borderId="1" xfId="0" applyFill="1" applyBorder="1"/>
    <xf numFmtId="0" fontId="7" fillId="7" borderId="1" xfId="0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13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8" xfId="0" applyNumberFormat="1" applyFont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indent="1"/>
    </xf>
    <xf numFmtId="0" fontId="12" fillId="0" borderId="19" xfId="0" applyFont="1" applyBorder="1" applyAlignment="1">
      <alignment horizontal="left" vertical="center" indent="1"/>
    </xf>
    <xf numFmtId="0" fontId="12" fillId="0" borderId="21" xfId="0" applyFont="1" applyBorder="1" applyAlignment="1">
      <alignment horizontal="left" vertical="center" indent="1"/>
    </xf>
    <xf numFmtId="0" fontId="0" fillId="0" borderId="12" xfId="0" applyBorder="1" applyAlignment="1">
      <alignment wrapText="1"/>
    </xf>
    <xf numFmtId="167" fontId="6" fillId="0" borderId="18" xfId="0" applyNumberFormat="1" applyFont="1" applyBorder="1" applyAlignment="1">
      <alignment horizontal="center"/>
    </xf>
    <xf numFmtId="0" fontId="0" fillId="8" borderId="22" xfId="0" applyFill="1" applyBorder="1" applyAlignment="1">
      <alignment wrapText="1"/>
    </xf>
    <xf numFmtId="0" fontId="0" fillId="8" borderId="23" xfId="0" applyFill="1" applyBorder="1" applyAlignment="1">
      <alignment wrapText="1"/>
    </xf>
    <xf numFmtId="0" fontId="0" fillId="8" borderId="24" xfId="0" applyFill="1" applyBorder="1" applyAlignment="1">
      <alignment wrapText="1"/>
    </xf>
    <xf numFmtId="0" fontId="0" fillId="0" borderId="25" xfId="0" applyBorder="1" applyAlignment="1">
      <alignment wrapText="1"/>
    </xf>
    <xf numFmtId="168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9" borderId="0" xfId="0" applyFill="1"/>
    <xf numFmtId="0" fontId="12" fillId="0" borderId="26" xfId="0" applyFont="1" applyBorder="1" applyAlignment="1">
      <alignment horizontal="left" vertical="center" indent="1"/>
    </xf>
    <xf numFmtId="169" fontId="0" fillId="0" borderId="0" xfId="0" applyNumberFormat="1"/>
    <xf numFmtId="168" fontId="0" fillId="0" borderId="1" xfId="0" applyNumberFormat="1" applyBorder="1" applyAlignment="1">
      <alignment wrapText="1"/>
    </xf>
    <xf numFmtId="168" fontId="0" fillId="0" borderId="1" xfId="0" applyNumberFormat="1" applyBorder="1" applyAlignment="1">
      <alignment horizontal="right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172" fontId="0" fillId="0" borderId="0" xfId="0" applyNumberFormat="1"/>
    <xf numFmtId="0" fontId="0" fillId="8" borderId="27" xfId="0" applyFill="1" applyBorder="1" applyAlignment="1">
      <alignment wrapText="1"/>
    </xf>
    <xf numFmtId="0" fontId="6" fillId="0" borderId="18" xfId="0" applyNumberFormat="1" applyFont="1" applyBorder="1" applyAlignment="1">
      <alignment horizontal="center"/>
    </xf>
    <xf numFmtId="0" fontId="0" fillId="8" borderId="1" xfId="0" applyFill="1" applyBorder="1" applyAlignment="1">
      <alignment wrapText="1"/>
    </xf>
    <xf numFmtId="172" fontId="0" fillId="0" borderId="1" xfId="0" applyNumberFormat="1" applyBorder="1"/>
    <xf numFmtId="0" fontId="0" fillId="8" borderId="0" xfId="0" applyFill="1" applyBorder="1" applyAlignment="1">
      <alignment wrapText="1"/>
    </xf>
    <xf numFmtId="2" fontId="0" fillId="0" borderId="1" xfId="0" applyNumberFormat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0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&quot;$&quot;\ 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8:E26" totalsRowShown="0" headerRowDxfId="9" dataDxfId="7" headerRowBorderDxfId="8" tableBorderDxfId="6" totalsRowBorderDxfId="5">
  <tableColumns count="4">
    <tableColumn id="1" xr3:uid="{00000000-0010-0000-0000-000001000000}" name="Columna1" dataDxfId="4"/>
    <tableColumn id="2" xr3:uid="{00000000-0010-0000-0000-000002000000}" name="Mon Temps" dataDxfId="3"/>
    <tableColumn id="3" xr3:uid="{00000000-0010-0000-0000-000003000000}" name="El tata" dataDxfId="2"/>
    <tableColumn id="4" xr3:uid="{00000000-0010-0000-0000-000004000000}" name="Telvis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topLeftCell="A13" zoomScale="73" zoomScaleNormal="73" workbookViewId="0">
      <selection activeCell="C27" sqref="C27"/>
    </sheetView>
  </sheetViews>
  <sheetFormatPr baseColWidth="10" defaultRowHeight="15" x14ac:dyDescent="0.25"/>
  <cols>
    <col min="1" max="1" width="10.7109375" customWidth="1"/>
    <col min="2" max="2" width="37.7109375" style="2" customWidth="1"/>
    <col min="3" max="3" width="17.5703125" style="2" customWidth="1"/>
    <col min="4" max="6" width="14.5703125" style="2" customWidth="1"/>
    <col min="7" max="7" width="1.5703125" style="2" customWidth="1"/>
    <col min="8" max="8" width="19" style="2" customWidth="1"/>
    <col min="9" max="9" width="17.7109375" style="3" customWidth="1"/>
    <col min="10" max="10" width="16.28515625" style="3" customWidth="1"/>
  </cols>
  <sheetData>
    <row r="1" spans="2:10" ht="15.75" x14ac:dyDescent="0.25">
      <c r="B1" s="1"/>
      <c r="C1" s="1"/>
      <c r="D1" s="1"/>
      <c r="E1" s="1"/>
      <c r="F1" s="1"/>
      <c r="G1" s="1"/>
      <c r="H1" s="1"/>
      <c r="I1" s="1"/>
      <c r="J1" s="1"/>
    </row>
    <row r="6" spans="2:10" ht="26.25" x14ac:dyDescent="0.25">
      <c r="B6" s="77" t="s">
        <v>0</v>
      </c>
      <c r="C6" s="77"/>
      <c r="D6" s="77"/>
      <c r="E6" s="77"/>
      <c r="F6" s="21"/>
      <c r="G6" s="4"/>
      <c r="I6" s="4"/>
      <c r="J6" s="4"/>
    </row>
    <row r="7" spans="2:10" x14ac:dyDescent="0.25">
      <c r="C7" s="5"/>
      <c r="D7" s="5"/>
      <c r="E7" s="5"/>
      <c r="F7" s="5"/>
    </row>
    <row r="8" spans="2:10" ht="15.75" x14ac:dyDescent="0.25">
      <c r="B8" s="62" t="s">
        <v>111</v>
      </c>
      <c r="C8" s="55" t="s">
        <v>112</v>
      </c>
      <c r="D8" s="55" t="s">
        <v>113</v>
      </c>
      <c r="E8" s="55" t="s">
        <v>114</v>
      </c>
      <c r="F8" s="25"/>
      <c r="G8" s="23"/>
    </row>
    <row r="9" spans="2:10" ht="15.75" x14ac:dyDescent="0.25">
      <c r="B9" s="61" t="s">
        <v>24</v>
      </c>
      <c r="C9" s="55"/>
      <c r="D9" s="55"/>
      <c r="E9" s="55"/>
      <c r="F9" s="7"/>
      <c r="G9" s="8"/>
      <c r="I9" s="8"/>
      <c r="J9" s="8"/>
    </row>
    <row r="10" spans="2:10" ht="15.75" x14ac:dyDescent="0.25">
      <c r="B10" s="61" t="s">
        <v>66</v>
      </c>
      <c r="C10" s="55"/>
      <c r="D10" s="55"/>
      <c r="E10" s="55"/>
      <c r="F10" s="9"/>
      <c r="G10" s="8"/>
      <c r="I10" s="8"/>
      <c r="J10" s="8"/>
    </row>
    <row r="11" spans="2:10" ht="15.75" x14ac:dyDescent="0.25">
      <c r="B11" s="61" t="s">
        <v>50</v>
      </c>
      <c r="C11" s="55" t="s">
        <v>101</v>
      </c>
      <c r="D11" s="55" t="s">
        <v>101</v>
      </c>
      <c r="E11" s="55"/>
      <c r="F11" s="10"/>
      <c r="G11" s="8"/>
      <c r="I11" s="8"/>
      <c r="J11" s="8"/>
    </row>
    <row r="12" spans="2:10" ht="15.75" x14ac:dyDescent="0.25">
      <c r="B12" s="61" t="s">
        <v>51</v>
      </c>
      <c r="C12" s="55" t="s">
        <v>101</v>
      </c>
      <c r="D12" s="55" t="s">
        <v>101</v>
      </c>
      <c r="E12" s="55"/>
      <c r="F12" s="10"/>
      <c r="G12" s="8"/>
      <c r="I12" s="8"/>
      <c r="J12" s="8"/>
    </row>
    <row r="13" spans="2:10" ht="15.75" x14ac:dyDescent="0.25">
      <c r="B13" s="61" t="s">
        <v>65</v>
      </c>
      <c r="C13" s="55" t="s">
        <v>101</v>
      </c>
      <c r="D13" s="55"/>
      <c r="E13" s="55"/>
    </row>
    <row r="14" spans="2:10" ht="15.75" x14ac:dyDescent="0.25">
      <c r="B14" s="61" t="s">
        <v>56</v>
      </c>
      <c r="C14" s="71"/>
      <c r="D14" s="55" t="s">
        <v>101</v>
      </c>
      <c r="E14" s="55"/>
    </row>
    <row r="15" spans="2:10" ht="15.75" x14ac:dyDescent="0.25">
      <c r="B15" s="61" t="s">
        <v>57</v>
      </c>
      <c r="C15" s="55" t="s">
        <v>101</v>
      </c>
      <c r="D15" s="55"/>
      <c r="E15" s="55"/>
    </row>
    <row r="16" spans="2:10" ht="15.75" x14ac:dyDescent="0.25">
      <c r="B16" s="61" t="s">
        <v>58</v>
      </c>
      <c r="C16" s="55"/>
      <c r="D16" s="55" t="s">
        <v>101</v>
      </c>
      <c r="E16" s="55"/>
    </row>
    <row r="17" spans="2:10" ht="15.75" x14ac:dyDescent="0.25">
      <c r="B17" s="61" t="s">
        <v>59</v>
      </c>
      <c r="C17" s="55" t="s">
        <v>101</v>
      </c>
      <c r="D17" s="55" t="s">
        <v>101</v>
      </c>
      <c r="E17" s="55"/>
    </row>
    <row r="18" spans="2:10" ht="15.75" x14ac:dyDescent="0.25">
      <c r="B18" s="61" t="s">
        <v>64</v>
      </c>
      <c r="C18" s="55" t="s">
        <v>101</v>
      </c>
      <c r="D18" s="55" t="s">
        <v>101</v>
      </c>
      <c r="E18" s="55"/>
    </row>
    <row r="19" spans="2:10" ht="15.75" x14ac:dyDescent="0.25">
      <c r="B19" s="61" t="s">
        <v>60</v>
      </c>
      <c r="C19" s="57" t="s">
        <v>101</v>
      </c>
      <c r="D19" s="57" t="s">
        <v>101</v>
      </c>
      <c r="E19" s="57"/>
    </row>
    <row r="20" spans="2:10" ht="15.75" x14ac:dyDescent="0.25">
      <c r="B20" s="61" t="s">
        <v>61</v>
      </c>
      <c r="C20" s="55" t="s">
        <v>101</v>
      </c>
      <c r="D20" s="55"/>
      <c r="E20" s="55"/>
    </row>
    <row r="21" spans="2:10" ht="15.75" x14ac:dyDescent="0.25">
      <c r="B21" s="61" t="s">
        <v>62</v>
      </c>
      <c r="C21" s="55" t="s">
        <v>101</v>
      </c>
      <c r="D21" s="55"/>
      <c r="E21" s="55"/>
      <c r="F21" s="56"/>
      <c r="G21" s="3"/>
    </row>
    <row r="22" spans="2:10" ht="15.75" x14ac:dyDescent="0.25">
      <c r="B22" s="61" t="s">
        <v>23</v>
      </c>
      <c r="C22" s="55" t="s">
        <v>101</v>
      </c>
      <c r="D22" s="55"/>
      <c r="E22" s="55"/>
      <c r="H22" s="3"/>
    </row>
    <row r="23" spans="2:10" ht="15.75" x14ac:dyDescent="0.25">
      <c r="B23" s="61" t="s">
        <v>63</v>
      </c>
      <c r="C23" s="55" t="s">
        <v>101</v>
      </c>
      <c r="D23" s="55"/>
      <c r="E23" s="55"/>
      <c r="F23" s="24"/>
      <c r="H23" s="54" t="str">
        <f>IF(MIN(C24:E24)=0,"",MIN(C24:E24))</f>
        <v/>
      </c>
      <c r="I23" s="54" t="str">
        <f>IFERROR(AVERAGE(C24:E24),"")</f>
        <v/>
      </c>
      <c r="J23" s="54" t="str">
        <f>IF(MAX(C24:E24)=0,"",MAX(C24:E24))</f>
        <v/>
      </c>
    </row>
    <row r="24" spans="2:10" ht="15.75" x14ac:dyDescent="0.25">
      <c r="B24" s="61" t="s">
        <v>25</v>
      </c>
      <c r="C24" s="55"/>
      <c r="D24" s="55"/>
      <c r="E24" s="55"/>
      <c r="F24" s="24"/>
      <c r="H24" s="13" t="s">
        <v>5</v>
      </c>
      <c r="I24" s="14" t="s">
        <v>6</v>
      </c>
      <c r="J24" s="15" t="s">
        <v>7</v>
      </c>
    </row>
    <row r="25" spans="2:10" ht="15.75" x14ac:dyDescent="0.25">
      <c r="B25" s="61" t="s">
        <v>19</v>
      </c>
      <c r="C25" s="55"/>
      <c r="D25" s="55"/>
      <c r="E25" s="55"/>
      <c r="H25" s="18"/>
      <c r="I25" s="18" t="str">
        <f>IFERROR(AVERAGE(C22:E22),"")</f>
        <v/>
      </c>
      <c r="J25" s="18" t="str">
        <f>IF(MAX(C22:E22)=0,"",MAX(C22:E22))</f>
        <v/>
      </c>
    </row>
    <row r="26" spans="2:10" ht="15.75" x14ac:dyDescent="0.25">
      <c r="B26" s="63" t="s">
        <v>26</v>
      </c>
      <c r="C26" s="65">
        <v>1500</v>
      </c>
      <c r="D26" s="65">
        <v>1850</v>
      </c>
      <c r="E26" s="65">
        <v>850</v>
      </c>
    </row>
  </sheetData>
  <mergeCells count="1">
    <mergeCell ref="B6:E6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J26"/>
  <sheetViews>
    <sheetView topLeftCell="A19" workbookViewId="0">
      <selection activeCell="C27" sqref="C27"/>
    </sheetView>
  </sheetViews>
  <sheetFormatPr baseColWidth="10" defaultRowHeight="15" x14ac:dyDescent="0.25"/>
  <cols>
    <col min="2" max="2" width="35.28515625" customWidth="1"/>
    <col min="3" max="3" width="12.140625" bestFit="1" customWidth="1"/>
    <col min="5" max="5" width="12.42578125" customWidth="1"/>
    <col min="6" max="6" width="16.5703125" customWidth="1"/>
    <col min="8" max="8" width="13.140625" customWidth="1"/>
    <col min="9" max="9" width="14.5703125" customWidth="1"/>
    <col min="10" max="10" width="15.85546875" customWidth="1"/>
  </cols>
  <sheetData>
    <row r="5" spans="2:10" ht="26.25" x14ac:dyDescent="0.25">
      <c r="B5" s="26" t="s">
        <v>0</v>
      </c>
      <c r="C5" s="26"/>
      <c r="D5" s="26"/>
      <c r="E5" s="26"/>
      <c r="F5" s="26"/>
    </row>
    <row r="7" spans="2:10" ht="15.75" thickBot="1" x14ac:dyDescent="0.3"/>
    <row r="8" spans="2:10" ht="15.75" thickBot="1" x14ac:dyDescent="0.3">
      <c r="B8" s="66" t="s">
        <v>94</v>
      </c>
      <c r="C8" s="67" t="s">
        <v>108</v>
      </c>
      <c r="D8" s="67" t="s">
        <v>109</v>
      </c>
      <c r="E8" s="67" t="s">
        <v>110</v>
      </c>
      <c r="F8" s="56"/>
    </row>
    <row r="9" spans="2:10" ht="15.75" thickBot="1" x14ac:dyDescent="0.3">
      <c r="B9" s="68" t="s">
        <v>100</v>
      </c>
      <c r="C9" s="69" t="s">
        <v>101</v>
      </c>
      <c r="D9" s="69" t="s">
        <v>101</v>
      </c>
      <c r="E9" s="69" t="s">
        <v>101</v>
      </c>
      <c r="F9" s="56"/>
      <c r="G9" s="10"/>
      <c r="H9" s="8"/>
      <c r="I9" s="8"/>
      <c r="J9" s="8"/>
    </row>
    <row r="10" spans="2:10" ht="15.75" thickBot="1" x14ac:dyDescent="0.3">
      <c r="B10" s="68" t="s">
        <v>95</v>
      </c>
      <c r="C10" s="69" t="s">
        <v>101</v>
      </c>
      <c r="D10" s="69" t="s">
        <v>101</v>
      </c>
      <c r="E10" s="69" t="s">
        <v>101</v>
      </c>
      <c r="F10" s="56"/>
      <c r="G10" s="12"/>
      <c r="H10" s="8"/>
      <c r="I10" s="8"/>
      <c r="J10" s="8"/>
    </row>
    <row r="11" spans="2:10" ht="15.75" thickBot="1" x14ac:dyDescent="0.3">
      <c r="B11" s="68" t="s">
        <v>96</v>
      </c>
      <c r="C11" s="69" t="s">
        <v>101</v>
      </c>
      <c r="D11" s="69" t="s">
        <v>101</v>
      </c>
      <c r="E11" s="69" t="s">
        <v>101</v>
      </c>
      <c r="F11" s="56"/>
      <c r="G11" s="11"/>
      <c r="H11" s="8"/>
      <c r="I11" s="8"/>
      <c r="J11" s="8"/>
    </row>
    <row r="12" spans="2:10" ht="15.75" thickBot="1" x14ac:dyDescent="0.3">
      <c r="B12" s="68" t="s">
        <v>97</v>
      </c>
      <c r="C12" s="69" t="s">
        <v>101</v>
      </c>
      <c r="D12" s="69" t="s">
        <v>101</v>
      </c>
      <c r="E12" s="69" t="s">
        <v>101</v>
      </c>
      <c r="F12" s="56"/>
      <c r="G12" s="2"/>
      <c r="H12" s="2"/>
      <c r="I12" s="2"/>
      <c r="J12" s="3"/>
    </row>
    <row r="13" spans="2:10" ht="15.75" thickBot="1" x14ac:dyDescent="0.3">
      <c r="B13" s="68" t="s">
        <v>102</v>
      </c>
      <c r="C13" s="69" t="s">
        <v>101</v>
      </c>
      <c r="D13" s="69"/>
      <c r="E13" s="69"/>
      <c r="F13" s="56"/>
      <c r="G13" s="2"/>
      <c r="H13" s="2"/>
      <c r="I13" s="2"/>
      <c r="J13" s="3"/>
    </row>
    <row r="14" spans="2:10" ht="15.75" thickBot="1" x14ac:dyDescent="0.3">
      <c r="B14" s="68" t="s">
        <v>103</v>
      </c>
      <c r="C14" s="69" t="s">
        <v>101</v>
      </c>
      <c r="D14" s="69"/>
      <c r="E14" s="69"/>
      <c r="F14" s="56"/>
      <c r="G14" s="2"/>
      <c r="H14" s="2"/>
      <c r="I14" s="2"/>
      <c r="J14" s="3"/>
    </row>
    <row r="15" spans="2:10" ht="15.75" thickBot="1" x14ac:dyDescent="0.3">
      <c r="B15" s="68" t="s">
        <v>104</v>
      </c>
      <c r="C15" s="69" t="s">
        <v>101</v>
      </c>
      <c r="D15" s="69"/>
      <c r="E15" s="69"/>
      <c r="F15" s="56"/>
      <c r="G15" s="2"/>
      <c r="H15" s="2"/>
      <c r="I15" s="2"/>
      <c r="J15" s="3"/>
    </row>
    <row r="16" spans="2:10" ht="15.75" thickBot="1" x14ac:dyDescent="0.3">
      <c r="B16" s="68" t="s">
        <v>98</v>
      </c>
      <c r="C16" s="69" t="s">
        <v>101</v>
      </c>
      <c r="D16" s="69" t="s">
        <v>101</v>
      </c>
      <c r="E16" s="69" t="s">
        <v>101</v>
      </c>
      <c r="F16" s="56"/>
      <c r="G16" s="2"/>
      <c r="H16" s="59"/>
      <c r="I16" s="60"/>
      <c r="J16" s="60"/>
    </row>
    <row r="17" spans="2:10" ht="15.75" thickBot="1" x14ac:dyDescent="0.3">
      <c r="B17" s="68" t="s">
        <v>105</v>
      </c>
      <c r="C17" s="69" t="s">
        <v>101</v>
      </c>
      <c r="D17" s="69"/>
      <c r="E17" s="69"/>
      <c r="F17" s="56"/>
      <c r="G17" s="2"/>
      <c r="H17" s="59"/>
      <c r="I17" s="60"/>
      <c r="J17" s="60"/>
    </row>
    <row r="18" spans="2:10" ht="18.75" customHeight="1" thickBot="1" x14ac:dyDescent="0.3">
      <c r="B18" s="68" t="s">
        <v>106</v>
      </c>
      <c r="C18" s="69" t="s">
        <v>101</v>
      </c>
      <c r="D18" s="69"/>
      <c r="E18" s="69"/>
      <c r="F18" s="56"/>
      <c r="G18" s="7"/>
      <c r="H18" s="58" t="s">
        <v>5</v>
      </c>
      <c r="I18" s="52" t="s">
        <v>6</v>
      </c>
      <c r="J18" s="53" t="s">
        <v>7</v>
      </c>
    </row>
    <row r="19" spans="2:10" ht="15.75" thickBot="1" x14ac:dyDescent="0.3">
      <c r="B19" s="68"/>
      <c r="C19" s="69"/>
      <c r="D19" s="69"/>
      <c r="E19" s="69"/>
      <c r="F19" s="56"/>
      <c r="H19" s="18"/>
      <c r="I19" s="18" t="str">
        <f>IFERROR(AVERAGE(B11:E11),"")</f>
        <v/>
      </c>
      <c r="J19" s="18" t="str">
        <f>IF(MAX(B11:E11)=0,"",MAX(B11:E11))</f>
        <v/>
      </c>
    </row>
    <row r="20" spans="2:10" ht="15.75" thickBot="1" x14ac:dyDescent="0.3">
      <c r="B20" s="68" t="s">
        <v>107</v>
      </c>
      <c r="C20" s="65">
        <v>25</v>
      </c>
      <c r="D20" s="65">
        <v>39</v>
      </c>
      <c r="E20" s="65">
        <v>41</v>
      </c>
    </row>
    <row r="21" spans="2:10" ht="15.75" thickBot="1" x14ac:dyDescent="0.3">
      <c r="B21" s="68" t="s">
        <v>115</v>
      </c>
      <c r="C21" s="65">
        <v>27</v>
      </c>
      <c r="D21" s="65">
        <v>38</v>
      </c>
      <c r="E21" s="65">
        <v>41</v>
      </c>
    </row>
    <row r="22" spans="2:10" x14ac:dyDescent="0.25">
      <c r="B22" s="84" t="s">
        <v>121</v>
      </c>
      <c r="C22" s="85">
        <v>90</v>
      </c>
      <c r="D22" s="85"/>
      <c r="E22" s="85"/>
    </row>
    <row r="23" spans="2:10" x14ac:dyDescent="0.25">
      <c r="B23" s="86" t="s">
        <v>120</v>
      </c>
      <c r="C23" s="82">
        <v>10</v>
      </c>
      <c r="D23" s="82"/>
      <c r="E23" s="82"/>
    </row>
    <row r="24" spans="2:10" x14ac:dyDescent="0.25">
      <c r="B24" s="86" t="s">
        <v>119</v>
      </c>
      <c r="C24" s="36">
        <f>C20*C22</f>
        <v>2250</v>
      </c>
      <c r="D24" s="36">
        <f t="shared" ref="D24:E24" si="0">D20*D22</f>
        <v>0</v>
      </c>
      <c r="E24" s="36">
        <f t="shared" si="0"/>
        <v>0</v>
      </c>
    </row>
    <row r="25" spans="2:10" x14ac:dyDescent="0.25">
      <c r="B25" s="86" t="s">
        <v>118</v>
      </c>
      <c r="C25" s="87">
        <f>C21*C23</f>
        <v>270</v>
      </c>
      <c r="D25" s="87">
        <f t="shared" ref="D25:E25" si="1">D21*D23</f>
        <v>0</v>
      </c>
      <c r="E25" s="87">
        <f t="shared" si="1"/>
        <v>0</v>
      </c>
    </row>
    <row r="26" spans="2:10" x14ac:dyDescent="0.25">
      <c r="B26" s="88" t="s">
        <v>122</v>
      </c>
      <c r="C26" s="83">
        <f>C24+C25</f>
        <v>2520</v>
      </c>
      <c r="D26" s="83">
        <f t="shared" ref="D26:E26" si="2">D24+D25</f>
        <v>0</v>
      </c>
      <c r="E26" s="83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9"/>
  <sheetViews>
    <sheetView topLeftCell="A7" zoomScale="89" zoomScaleNormal="89" workbookViewId="0">
      <selection activeCell="C16" sqref="C16"/>
    </sheetView>
  </sheetViews>
  <sheetFormatPr baseColWidth="10" defaultRowHeight="15" x14ac:dyDescent="0.25"/>
  <cols>
    <col min="2" max="2" width="37.140625" customWidth="1"/>
    <col min="3" max="3" width="13.42578125" customWidth="1"/>
    <col min="4" max="4" width="14.5703125" customWidth="1"/>
    <col min="5" max="5" width="15.85546875" customWidth="1"/>
    <col min="6" max="6" width="15" customWidth="1"/>
    <col min="8" max="8" width="19.140625" customWidth="1"/>
    <col min="9" max="9" width="18.85546875" customWidth="1"/>
    <col min="10" max="10" width="14.5703125" customWidth="1"/>
  </cols>
  <sheetData>
    <row r="2" spans="2:11" x14ac:dyDescent="0.25">
      <c r="D2" t="s">
        <v>116</v>
      </c>
      <c r="E2" s="72">
        <v>1016</v>
      </c>
    </row>
    <row r="5" spans="2:11" ht="26.25" x14ac:dyDescent="0.25">
      <c r="B5" s="78" t="s">
        <v>0</v>
      </c>
      <c r="C5" s="78"/>
      <c r="D5" s="78"/>
      <c r="E5" s="78"/>
      <c r="F5" s="78"/>
    </row>
    <row r="8" spans="2:11" ht="15.75" x14ac:dyDescent="0.25">
      <c r="B8" s="38" t="s">
        <v>99</v>
      </c>
      <c r="C8" s="55" t="s">
        <v>1</v>
      </c>
      <c r="D8" s="55" t="s">
        <v>2</v>
      </c>
      <c r="E8" s="55" t="s">
        <v>3</v>
      </c>
      <c r="F8" s="55" t="s">
        <v>4</v>
      </c>
    </row>
    <row r="9" spans="2:11" ht="15.75" x14ac:dyDescent="0.25">
      <c r="B9" s="38" t="s">
        <v>52</v>
      </c>
      <c r="C9" s="55"/>
      <c r="D9" s="55"/>
      <c r="E9" s="55"/>
      <c r="F9" s="55"/>
      <c r="H9" s="8"/>
      <c r="I9" s="8"/>
      <c r="J9" s="8"/>
      <c r="K9" s="8"/>
    </row>
    <row r="10" spans="2:11" ht="15.75" x14ac:dyDescent="0.25">
      <c r="B10" s="38" t="s">
        <v>53</v>
      </c>
      <c r="C10" s="55"/>
      <c r="D10" s="55"/>
      <c r="E10" s="55"/>
      <c r="F10" s="55"/>
      <c r="H10" s="8"/>
      <c r="I10" s="8"/>
      <c r="J10" s="8"/>
      <c r="K10" s="8"/>
    </row>
    <row r="11" spans="2:11" ht="15.75" x14ac:dyDescent="0.25">
      <c r="B11" s="38" t="s">
        <v>54</v>
      </c>
      <c r="C11" s="55"/>
      <c r="D11" s="55"/>
      <c r="E11" s="55"/>
      <c r="F11" s="55"/>
      <c r="H11" s="8"/>
      <c r="I11" s="8"/>
      <c r="J11" s="8"/>
      <c r="K11" s="8"/>
    </row>
    <row r="12" spans="2:11" ht="15" customHeight="1" x14ac:dyDescent="0.25">
      <c r="B12" s="38" t="s">
        <v>55</v>
      </c>
      <c r="C12" s="55"/>
      <c r="D12" s="55"/>
      <c r="E12" s="55"/>
      <c r="F12" s="55"/>
      <c r="H12" s="2"/>
      <c r="I12" s="2"/>
      <c r="J12" s="3"/>
      <c r="K12" s="3"/>
    </row>
    <row r="13" spans="2:11" ht="15.75" x14ac:dyDescent="0.25">
      <c r="B13" s="38" t="s">
        <v>67</v>
      </c>
      <c r="C13" s="55"/>
      <c r="D13" s="55"/>
      <c r="E13" s="55"/>
      <c r="F13" s="55"/>
      <c r="H13" s="59"/>
      <c r="I13" s="60"/>
      <c r="J13" s="60"/>
      <c r="K13" s="3"/>
    </row>
    <row r="14" spans="2:11" ht="15.75" x14ac:dyDescent="0.25">
      <c r="B14" s="38" t="s">
        <v>49</v>
      </c>
      <c r="C14" s="55"/>
      <c r="D14" s="55"/>
      <c r="E14" s="55"/>
      <c r="F14" s="55"/>
      <c r="H14" s="58" t="s">
        <v>5</v>
      </c>
      <c r="I14" s="52" t="s">
        <v>6</v>
      </c>
      <c r="J14" s="53" t="s">
        <v>7</v>
      </c>
      <c r="K14" s="8"/>
    </row>
    <row r="15" spans="2:11" ht="15.75" x14ac:dyDescent="0.25">
      <c r="B15" s="38" t="s">
        <v>47</v>
      </c>
      <c r="C15" s="55">
        <v>100000</v>
      </c>
      <c r="D15" s="55">
        <v>150000</v>
      </c>
      <c r="E15" s="55">
        <v>180000</v>
      </c>
      <c r="F15" s="55"/>
      <c r="H15" s="18"/>
      <c r="I15" s="18" t="str">
        <f>IFERROR(AVERAGE(B11:E11),"")</f>
        <v/>
      </c>
      <c r="J15" s="18" t="str">
        <f>IF(MAX(B11:E11)=0,"",MAX(B11:E11))</f>
        <v/>
      </c>
    </row>
    <row r="16" spans="2:11" ht="15.75" x14ac:dyDescent="0.25">
      <c r="B16" s="73" t="s">
        <v>117</v>
      </c>
      <c r="C16" s="74">
        <f>C15/E2</f>
        <v>98.425196850393704</v>
      </c>
      <c r="D16" s="74">
        <f>D15/E2</f>
        <v>147.63779527559055</v>
      </c>
      <c r="E16" s="74">
        <f>E15/$E$2</f>
        <v>177.16535433070865</v>
      </c>
    </row>
    <row r="18" spans="2:10" x14ac:dyDescent="0.25">
      <c r="H18" s="58" t="s">
        <v>5</v>
      </c>
      <c r="I18" s="52" t="s">
        <v>6</v>
      </c>
      <c r="J18" s="53" t="s">
        <v>7</v>
      </c>
    </row>
    <row r="19" spans="2:10" ht="15.75" x14ac:dyDescent="0.25">
      <c r="B19" s="38" t="s">
        <v>70</v>
      </c>
      <c r="C19" s="36"/>
      <c r="D19" s="36"/>
      <c r="E19" s="36"/>
      <c r="F19" s="36"/>
      <c r="H19" s="18"/>
      <c r="I19" s="18">
        <f>IFERROR(AVERAGE(B15:E15),"")</f>
        <v>143333.33333333334</v>
      </c>
      <c r="J19" s="18">
        <f>IF(MAX(B15:E15)=0,"",MAX(B15:E15))</f>
        <v>180000</v>
      </c>
    </row>
  </sheetData>
  <mergeCells count="1"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J15"/>
  <sheetViews>
    <sheetView topLeftCell="A7" workbookViewId="0">
      <selection activeCell="B6" sqref="B6"/>
    </sheetView>
  </sheetViews>
  <sheetFormatPr baseColWidth="10" defaultRowHeight="15" x14ac:dyDescent="0.25"/>
  <cols>
    <col min="2" max="2" width="34.7109375" customWidth="1"/>
    <col min="6" max="6" width="13" customWidth="1"/>
    <col min="8" max="8" width="17.140625" customWidth="1"/>
    <col min="9" max="9" width="17" customWidth="1"/>
    <col min="10" max="10" width="16.140625" customWidth="1"/>
  </cols>
  <sheetData>
    <row r="5" spans="2:10" ht="26.25" x14ac:dyDescent="0.25">
      <c r="B5" s="26" t="s">
        <v>0</v>
      </c>
      <c r="C5" s="26"/>
      <c r="D5" s="26"/>
      <c r="E5" s="26"/>
      <c r="F5" s="26"/>
    </row>
    <row r="8" spans="2:10" ht="15.75" x14ac:dyDescent="0.25">
      <c r="B8" s="38" t="s">
        <v>78</v>
      </c>
      <c r="C8" s="55" t="s">
        <v>1</v>
      </c>
      <c r="D8" s="55" t="s">
        <v>2</v>
      </c>
      <c r="E8" s="55" t="s">
        <v>3</v>
      </c>
      <c r="F8" s="55" t="s">
        <v>4</v>
      </c>
    </row>
    <row r="9" spans="2:10" ht="15.75" x14ac:dyDescent="0.25">
      <c r="B9" s="38" t="s">
        <v>71</v>
      </c>
      <c r="C9" s="55"/>
      <c r="D9" s="55"/>
      <c r="E9" s="55"/>
      <c r="F9" s="55"/>
      <c r="H9" s="8"/>
      <c r="I9" s="8"/>
      <c r="J9" s="8"/>
    </row>
    <row r="10" spans="2:10" ht="15.75" x14ac:dyDescent="0.25">
      <c r="B10" s="38" t="s">
        <v>72</v>
      </c>
      <c r="C10" s="55"/>
      <c r="D10" s="55"/>
      <c r="E10" s="55"/>
      <c r="F10" s="55"/>
      <c r="H10" s="8"/>
      <c r="I10" s="8"/>
      <c r="J10" s="8"/>
    </row>
    <row r="11" spans="2:10" ht="15.75" x14ac:dyDescent="0.25">
      <c r="B11" s="38" t="s">
        <v>73</v>
      </c>
      <c r="C11" s="55"/>
      <c r="D11" s="55"/>
      <c r="E11" s="55"/>
      <c r="F11" s="55"/>
      <c r="H11" s="8"/>
      <c r="I11" s="8"/>
      <c r="J11" s="8"/>
    </row>
    <row r="12" spans="2:10" ht="15.75" x14ac:dyDescent="0.25">
      <c r="B12" s="38" t="s">
        <v>74</v>
      </c>
      <c r="C12" s="55"/>
      <c r="D12" s="55"/>
      <c r="E12" s="55"/>
      <c r="F12" s="55"/>
      <c r="H12" s="8"/>
      <c r="I12" s="8"/>
      <c r="J12" s="3"/>
    </row>
    <row r="13" spans="2:10" ht="15.75" x14ac:dyDescent="0.25">
      <c r="B13" s="38" t="s">
        <v>75</v>
      </c>
      <c r="C13" s="55"/>
      <c r="D13" s="55"/>
      <c r="E13" s="55"/>
      <c r="F13" s="55"/>
      <c r="H13" s="59"/>
      <c r="I13" s="60"/>
      <c r="J13" s="60"/>
    </row>
    <row r="14" spans="2:10" ht="17.25" customHeight="1" x14ac:dyDescent="0.25">
      <c r="B14" s="38" t="s">
        <v>77</v>
      </c>
      <c r="C14" s="55"/>
      <c r="D14" s="55"/>
      <c r="E14" s="55"/>
      <c r="F14" s="55"/>
      <c r="G14" s="7"/>
      <c r="H14" s="58" t="s">
        <v>5</v>
      </c>
      <c r="I14" s="52" t="s">
        <v>6</v>
      </c>
      <c r="J14" s="53" t="s">
        <v>7</v>
      </c>
    </row>
    <row r="15" spans="2:10" ht="15.75" x14ac:dyDescent="0.25">
      <c r="B15" s="37" t="s">
        <v>76</v>
      </c>
      <c r="C15" s="55"/>
      <c r="D15" s="55"/>
      <c r="E15" s="55"/>
      <c r="F15" s="55"/>
      <c r="H15" s="18"/>
      <c r="I15" s="18" t="str">
        <f>IFERROR(AVERAGE(B11:E11),"")</f>
        <v/>
      </c>
      <c r="J15" s="18" t="str">
        <f>IF(MAX(B11:E11)=0,"",MAX(B11:E11))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J27"/>
  <sheetViews>
    <sheetView topLeftCell="A7" workbookViewId="0">
      <selection activeCell="A9" sqref="A9"/>
    </sheetView>
  </sheetViews>
  <sheetFormatPr baseColWidth="10" defaultRowHeight="15" x14ac:dyDescent="0.25"/>
  <cols>
    <col min="2" max="2" width="37.85546875" customWidth="1"/>
    <col min="5" max="5" width="14.7109375" customWidth="1"/>
    <col min="6" max="6" width="16.42578125" customWidth="1"/>
    <col min="8" max="8" width="16" customWidth="1"/>
    <col min="10" max="10" width="17.85546875" customWidth="1"/>
  </cols>
  <sheetData>
    <row r="6" spans="2:10" ht="26.25" x14ac:dyDescent="0.25">
      <c r="B6" s="26" t="s">
        <v>0</v>
      </c>
      <c r="C6" s="26"/>
      <c r="D6" s="26"/>
      <c r="E6" s="26"/>
      <c r="F6" s="26"/>
    </row>
    <row r="9" spans="2:10" ht="15.75" x14ac:dyDescent="0.25">
      <c r="B9" s="38" t="s">
        <v>33</v>
      </c>
      <c r="C9" s="55" t="s">
        <v>1</v>
      </c>
      <c r="D9" s="55" t="s">
        <v>2</v>
      </c>
      <c r="E9" s="55" t="s">
        <v>3</v>
      </c>
      <c r="F9" s="55" t="s">
        <v>4</v>
      </c>
    </row>
    <row r="10" spans="2:10" ht="15.75" x14ac:dyDescent="0.25">
      <c r="B10" s="38" t="s">
        <v>85</v>
      </c>
      <c r="C10" s="55"/>
      <c r="D10" s="55"/>
      <c r="E10" s="55"/>
      <c r="F10" s="55"/>
      <c r="G10" s="10"/>
      <c r="H10" s="8"/>
      <c r="I10" s="8"/>
      <c r="J10" s="8"/>
    </row>
    <row r="11" spans="2:10" ht="15.75" x14ac:dyDescent="0.25">
      <c r="B11" s="38" t="s">
        <v>86</v>
      </c>
      <c r="C11" s="55"/>
      <c r="D11" s="55"/>
      <c r="E11" s="55"/>
      <c r="F11" s="55"/>
      <c r="G11" s="12"/>
      <c r="H11" s="12"/>
      <c r="I11" s="12"/>
      <c r="J11" s="8"/>
    </row>
    <row r="12" spans="2:10" ht="15.75" x14ac:dyDescent="0.25">
      <c r="B12" s="38" t="s">
        <v>87</v>
      </c>
      <c r="C12" s="55"/>
      <c r="D12" s="55"/>
      <c r="E12" s="55"/>
      <c r="F12" s="55"/>
      <c r="G12" s="12"/>
      <c r="H12" s="12"/>
      <c r="I12" s="12"/>
      <c r="J12" s="8"/>
    </row>
    <row r="13" spans="2:10" ht="15.75" x14ac:dyDescent="0.25">
      <c r="B13" s="38" t="s">
        <v>88</v>
      </c>
      <c r="C13" s="55"/>
      <c r="D13" s="55"/>
      <c r="E13" s="55"/>
      <c r="F13" s="55"/>
      <c r="G13" s="12"/>
      <c r="H13" s="12"/>
      <c r="I13" s="12"/>
      <c r="J13" s="3"/>
    </row>
    <row r="14" spans="2:10" ht="15.75" x14ac:dyDescent="0.25">
      <c r="B14" s="38" t="s">
        <v>89</v>
      </c>
      <c r="C14" s="55"/>
      <c r="D14" s="55"/>
      <c r="E14" s="55"/>
      <c r="F14" s="55"/>
      <c r="G14" s="12"/>
      <c r="H14" s="12"/>
      <c r="I14" s="12"/>
      <c r="J14" s="3"/>
    </row>
    <row r="15" spans="2:10" ht="15.75" x14ac:dyDescent="0.25">
      <c r="B15" s="38" t="s">
        <v>90</v>
      </c>
      <c r="C15" s="55"/>
      <c r="D15" s="55"/>
      <c r="E15" s="55"/>
      <c r="F15" s="55"/>
      <c r="G15" s="12"/>
      <c r="H15" s="12"/>
      <c r="I15" s="12"/>
      <c r="J15" s="60"/>
    </row>
    <row r="16" spans="2:10" ht="17.25" customHeight="1" x14ac:dyDescent="0.25">
      <c r="B16" s="38" t="s">
        <v>77</v>
      </c>
      <c r="C16" s="55"/>
      <c r="D16" s="55"/>
      <c r="E16" s="55"/>
      <c r="F16" s="55"/>
      <c r="G16" s="7"/>
      <c r="H16" s="58" t="s">
        <v>5</v>
      </c>
      <c r="I16" s="52" t="s">
        <v>6</v>
      </c>
      <c r="J16" s="53" t="s">
        <v>7</v>
      </c>
    </row>
    <row r="17" spans="2:10" ht="15.75" x14ac:dyDescent="0.25">
      <c r="B17" s="37" t="s">
        <v>84</v>
      </c>
      <c r="C17" s="55"/>
      <c r="D17" s="55"/>
      <c r="E17" s="55"/>
      <c r="F17" s="55"/>
      <c r="H17" s="18"/>
      <c r="I17" s="18" t="str">
        <f>IFERROR(AVERAGE(B12:E12),"")</f>
        <v/>
      </c>
      <c r="J17" s="18" t="str">
        <f>IF(MAX(B12:E12)=0,"",MAX(B12:E12))</f>
        <v/>
      </c>
    </row>
    <row r="27" spans="2:10" ht="15.75" x14ac:dyDescent="0.25">
      <c r="B27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J17"/>
  <sheetViews>
    <sheetView topLeftCell="A7" workbookViewId="0">
      <selection activeCell="C10" sqref="C10"/>
    </sheetView>
  </sheetViews>
  <sheetFormatPr baseColWidth="10" defaultRowHeight="15" x14ac:dyDescent="0.25"/>
  <cols>
    <col min="2" max="2" width="34.42578125" customWidth="1"/>
    <col min="8" max="8" width="17.85546875" customWidth="1"/>
    <col min="9" max="9" width="16.42578125" customWidth="1"/>
    <col min="10" max="10" width="14.85546875" customWidth="1"/>
  </cols>
  <sheetData>
    <row r="7" spans="2:10" ht="26.25" x14ac:dyDescent="0.25">
      <c r="B7" s="26" t="s">
        <v>0</v>
      </c>
      <c r="C7" s="26"/>
      <c r="D7" s="26"/>
      <c r="E7" s="26"/>
      <c r="F7" s="26"/>
    </row>
    <row r="10" spans="2:10" ht="15.75" x14ac:dyDescent="0.25">
      <c r="B10" s="38" t="s">
        <v>32</v>
      </c>
      <c r="C10" s="55" t="s">
        <v>1</v>
      </c>
      <c r="D10" s="55" t="s">
        <v>2</v>
      </c>
      <c r="E10" s="55" t="s">
        <v>3</v>
      </c>
      <c r="F10" s="55" t="s">
        <v>4</v>
      </c>
    </row>
    <row r="11" spans="2:10" ht="15.75" x14ac:dyDescent="0.25">
      <c r="B11" s="38" t="s">
        <v>79</v>
      </c>
      <c r="C11" s="55"/>
      <c r="D11" s="55"/>
      <c r="E11" s="55"/>
      <c r="F11" s="55"/>
      <c r="G11" s="10"/>
      <c r="H11" s="8"/>
      <c r="I11" s="8"/>
      <c r="J11" s="8"/>
    </row>
    <row r="12" spans="2:10" ht="15.75" x14ac:dyDescent="0.25">
      <c r="B12" s="38" t="s">
        <v>80</v>
      </c>
      <c r="C12" s="55"/>
      <c r="D12" s="55"/>
      <c r="E12" s="55"/>
      <c r="F12" s="55"/>
      <c r="G12" s="12"/>
      <c r="H12" s="8"/>
      <c r="I12" s="8"/>
      <c r="J12" s="8"/>
    </row>
    <row r="13" spans="2:10" ht="15.75" x14ac:dyDescent="0.25">
      <c r="B13" s="38" t="s">
        <v>81</v>
      </c>
      <c r="C13" s="55"/>
      <c r="D13" s="55"/>
      <c r="E13" s="55"/>
      <c r="F13" s="55"/>
      <c r="G13" s="11"/>
      <c r="H13" s="8"/>
      <c r="I13" s="8"/>
      <c r="J13" s="8"/>
    </row>
    <row r="14" spans="2:10" ht="15.75" x14ac:dyDescent="0.25">
      <c r="B14" s="38" t="s">
        <v>82</v>
      </c>
      <c r="C14" s="55"/>
      <c r="D14" s="55"/>
      <c r="E14" s="55"/>
      <c r="F14" s="55"/>
      <c r="G14" s="2"/>
      <c r="H14" s="2"/>
      <c r="I14" s="2"/>
      <c r="J14" s="3"/>
    </row>
    <row r="15" spans="2:10" ht="15.75" x14ac:dyDescent="0.25">
      <c r="B15" s="38" t="s">
        <v>83</v>
      </c>
      <c r="C15" s="55"/>
      <c r="D15" s="55"/>
      <c r="E15" s="55"/>
      <c r="F15" s="55"/>
      <c r="G15" s="2"/>
      <c r="H15" s="59"/>
      <c r="I15" s="60"/>
      <c r="J15" s="60"/>
    </row>
    <row r="16" spans="2:10" ht="15.75" x14ac:dyDescent="0.25">
      <c r="B16" s="38" t="s">
        <v>77</v>
      </c>
      <c r="C16" s="55"/>
      <c r="D16" s="55"/>
      <c r="E16" s="55"/>
      <c r="F16" s="55"/>
      <c r="G16" s="7"/>
      <c r="H16" s="58" t="s">
        <v>5</v>
      </c>
      <c r="I16" s="52" t="s">
        <v>6</v>
      </c>
      <c r="J16" s="53" t="s">
        <v>7</v>
      </c>
    </row>
    <row r="17" spans="2:10" ht="15.75" x14ac:dyDescent="0.25">
      <c r="B17" s="37" t="s">
        <v>84</v>
      </c>
      <c r="C17" s="55"/>
      <c r="D17" s="55"/>
      <c r="E17" s="55"/>
      <c r="F17" s="55"/>
      <c r="H17" s="18">
        <v>25000</v>
      </c>
      <c r="I17" s="18" t="str">
        <f>IFERROR(AVERAGE(B13:E13),"")</f>
        <v/>
      </c>
      <c r="J17" s="18" t="str">
        <f>IF(MAX(B13:E13)=0,"",MAX(B13:E13))</f>
        <v/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L22"/>
  <sheetViews>
    <sheetView topLeftCell="A7" workbookViewId="0">
      <selection activeCell="D6" sqref="D6"/>
    </sheetView>
  </sheetViews>
  <sheetFormatPr baseColWidth="10" defaultRowHeight="15" x14ac:dyDescent="0.25"/>
  <cols>
    <col min="3" max="3" width="28.7109375" customWidth="1"/>
    <col min="4" max="4" width="12.5703125" customWidth="1"/>
    <col min="5" max="5" width="11.42578125" customWidth="1"/>
    <col min="9" max="9" width="5.28515625" customWidth="1"/>
    <col min="10" max="10" width="14" customWidth="1"/>
    <col min="11" max="11" width="15" customWidth="1"/>
    <col min="12" max="12" width="13.85546875" customWidth="1"/>
  </cols>
  <sheetData>
    <row r="4" spans="3:12" ht="21" customHeight="1" x14ac:dyDescent="0.25">
      <c r="C4" s="39" t="s">
        <v>48</v>
      </c>
      <c r="D4" s="40" t="s">
        <v>1</v>
      </c>
      <c r="E4" s="40" t="s">
        <v>2</v>
      </c>
      <c r="F4" s="40" t="s">
        <v>3</v>
      </c>
      <c r="G4" s="40" t="s">
        <v>4</v>
      </c>
      <c r="H4" s="25"/>
      <c r="I4" s="23"/>
      <c r="J4" s="22" t="s">
        <v>5</v>
      </c>
      <c r="K4" s="14" t="s">
        <v>6</v>
      </c>
      <c r="L4" s="15" t="s">
        <v>7</v>
      </c>
    </row>
    <row r="5" spans="3:12" ht="15.75" x14ac:dyDescent="0.25">
      <c r="C5" s="37" t="s">
        <v>20</v>
      </c>
      <c r="D5" s="17"/>
      <c r="E5" s="17"/>
      <c r="F5" s="17"/>
      <c r="G5" s="17"/>
      <c r="H5" s="24"/>
      <c r="I5" s="2"/>
      <c r="J5" s="41" t="str">
        <f t="shared" ref="J5:J14" si="0">IF(MIN(D5:G5)=0,"",MIN(D5:G5))</f>
        <v/>
      </c>
      <c r="K5" s="41" t="str">
        <f t="shared" ref="K5:K14" si="1">IFERROR(AVERAGE(D5:G5),"")</f>
        <v/>
      </c>
      <c r="L5" s="41" t="str">
        <f t="shared" ref="L5:L14" si="2">IF(MAX(D5:G5)=0,"",MAX(D5:G5))</f>
        <v/>
      </c>
    </row>
    <row r="6" spans="3:12" ht="15.75" x14ac:dyDescent="0.25">
      <c r="C6" s="38" t="s">
        <v>8</v>
      </c>
      <c r="D6" s="17"/>
      <c r="E6" s="17"/>
      <c r="F6" s="17"/>
      <c r="G6" s="17"/>
      <c r="H6" s="24"/>
      <c r="I6" s="2"/>
      <c r="J6" s="41" t="str">
        <f t="shared" si="0"/>
        <v/>
      </c>
      <c r="K6" s="41" t="str">
        <f t="shared" si="1"/>
        <v/>
      </c>
      <c r="L6" s="41" t="str">
        <f t="shared" si="2"/>
        <v/>
      </c>
    </row>
    <row r="7" spans="3:12" ht="15.75" x14ac:dyDescent="0.25">
      <c r="C7" s="38" t="s">
        <v>9</v>
      </c>
      <c r="D7" s="17"/>
      <c r="E7" s="17"/>
      <c r="F7" s="17"/>
      <c r="G7" s="17"/>
      <c r="H7" s="24"/>
      <c r="I7" s="2"/>
      <c r="J7" s="41" t="str">
        <f t="shared" si="0"/>
        <v/>
      </c>
      <c r="K7" s="41" t="str">
        <f t="shared" si="1"/>
        <v/>
      </c>
      <c r="L7" s="41" t="str">
        <f t="shared" si="2"/>
        <v/>
      </c>
    </row>
    <row r="8" spans="3:12" ht="15.75" x14ac:dyDescent="0.25">
      <c r="C8" s="38" t="s">
        <v>10</v>
      </c>
      <c r="D8" s="17"/>
      <c r="E8" s="17"/>
      <c r="F8" s="17"/>
      <c r="G8" s="17"/>
      <c r="H8" s="24"/>
      <c r="I8" s="2"/>
      <c r="J8" s="41" t="str">
        <f t="shared" si="0"/>
        <v/>
      </c>
      <c r="K8" s="41" t="str">
        <f t="shared" si="1"/>
        <v/>
      </c>
      <c r="L8" s="41" t="str">
        <f t="shared" si="2"/>
        <v/>
      </c>
    </row>
    <row r="9" spans="3:12" ht="15.75" x14ac:dyDescent="0.25">
      <c r="C9" s="38" t="s">
        <v>11</v>
      </c>
      <c r="D9" s="17"/>
      <c r="E9" s="17"/>
      <c r="F9" s="17"/>
      <c r="G9" s="17"/>
      <c r="H9" s="24"/>
      <c r="I9" s="2"/>
      <c r="J9" s="41" t="str">
        <f t="shared" si="0"/>
        <v/>
      </c>
      <c r="K9" s="41" t="str">
        <f t="shared" si="1"/>
        <v/>
      </c>
      <c r="L9" s="41" t="str">
        <f t="shared" si="2"/>
        <v/>
      </c>
    </row>
    <row r="10" spans="3:12" ht="15.75" x14ac:dyDescent="0.25">
      <c r="C10" s="38" t="s">
        <v>12</v>
      </c>
      <c r="D10" s="17"/>
      <c r="E10" s="17"/>
      <c r="F10" s="17"/>
      <c r="G10" s="17"/>
      <c r="H10" s="24"/>
      <c r="I10" s="2"/>
      <c r="J10" s="41" t="str">
        <f t="shared" si="0"/>
        <v/>
      </c>
      <c r="K10" s="41" t="str">
        <f t="shared" si="1"/>
        <v/>
      </c>
      <c r="L10" s="41" t="str">
        <f t="shared" si="2"/>
        <v/>
      </c>
    </row>
    <row r="11" spans="3:12" ht="15.75" x14ac:dyDescent="0.25">
      <c r="C11" s="38" t="s">
        <v>13</v>
      </c>
      <c r="D11" s="17"/>
      <c r="E11" s="17"/>
      <c r="F11" s="17"/>
      <c r="G11" s="17"/>
      <c r="H11" s="24"/>
      <c r="I11" s="2"/>
      <c r="J11" s="41" t="str">
        <f t="shared" si="0"/>
        <v/>
      </c>
      <c r="K11" s="41" t="str">
        <f t="shared" si="1"/>
        <v/>
      </c>
      <c r="L11" s="41" t="str">
        <f t="shared" si="2"/>
        <v/>
      </c>
    </row>
    <row r="12" spans="3:12" ht="15.75" x14ac:dyDescent="0.25">
      <c r="C12" s="38" t="s">
        <v>22</v>
      </c>
      <c r="D12" s="17"/>
      <c r="E12" s="17"/>
      <c r="F12" s="17"/>
      <c r="G12" s="17"/>
      <c r="H12" s="24"/>
      <c r="I12" s="2"/>
      <c r="J12" s="41" t="str">
        <f t="shared" si="0"/>
        <v/>
      </c>
      <c r="K12" s="41" t="str">
        <f t="shared" si="1"/>
        <v/>
      </c>
      <c r="L12" s="41" t="str">
        <f t="shared" si="2"/>
        <v/>
      </c>
    </row>
    <row r="13" spans="3:12" ht="15.75" x14ac:dyDescent="0.25">
      <c r="C13" s="38" t="s">
        <v>14</v>
      </c>
      <c r="D13" s="17"/>
      <c r="E13" s="17"/>
      <c r="F13" s="17"/>
      <c r="G13" s="17"/>
      <c r="H13" s="24"/>
      <c r="I13" s="2"/>
      <c r="J13" s="41" t="str">
        <f t="shared" si="0"/>
        <v/>
      </c>
      <c r="K13" s="41" t="str">
        <f t="shared" si="1"/>
        <v/>
      </c>
      <c r="L13" s="41" t="str">
        <f t="shared" si="2"/>
        <v/>
      </c>
    </row>
    <row r="14" spans="3:12" ht="15.75" x14ac:dyDescent="0.25">
      <c r="C14" s="38" t="s">
        <v>19</v>
      </c>
      <c r="D14" s="17"/>
      <c r="E14" s="17"/>
      <c r="F14" s="17"/>
      <c r="G14" s="17"/>
      <c r="H14" s="24"/>
      <c r="I14" s="2"/>
      <c r="J14" s="41" t="str">
        <f t="shared" si="0"/>
        <v/>
      </c>
      <c r="K14" s="41" t="str">
        <f t="shared" si="1"/>
        <v/>
      </c>
      <c r="L14" s="41" t="str">
        <f t="shared" si="2"/>
        <v/>
      </c>
    </row>
    <row r="15" spans="3:12" ht="15.75" x14ac:dyDescent="0.25">
      <c r="C15" s="37" t="s">
        <v>18</v>
      </c>
      <c r="D15" s="19"/>
      <c r="E15" s="19"/>
      <c r="F15" s="19"/>
      <c r="G15" s="19"/>
      <c r="H15" s="6"/>
      <c r="I15" s="2"/>
      <c r="J15" s="16"/>
      <c r="K15" s="20"/>
      <c r="L15" s="20"/>
    </row>
    <row r="16" spans="3:12" ht="15.75" x14ac:dyDescent="0.25">
      <c r="C16" s="38"/>
      <c r="D16" s="19"/>
      <c r="E16" s="19"/>
      <c r="F16" s="19"/>
      <c r="G16" s="19"/>
      <c r="H16" s="6"/>
      <c r="I16" s="2"/>
      <c r="J16" s="16"/>
      <c r="K16" s="20"/>
      <c r="L16" s="20"/>
    </row>
    <row r="17" spans="3:12" ht="15.75" x14ac:dyDescent="0.25">
      <c r="C17" s="37" t="s">
        <v>21</v>
      </c>
      <c r="D17" s="36"/>
      <c r="E17" s="36"/>
      <c r="F17" s="36"/>
      <c r="G17" s="36"/>
      <c r="J17" s="36"/>
      <c r="K17" s="36"/>
      <c r="L17" s="36"/>
    </row>
    <row r="18" spans="3:12" ht="15.75" x14ac:dyDescent="0.25">
      <c r="C18" s="38" t="s">
        <v>15</v>
      </c>
      <c r="D18" s="36"/>
      <c r="E18" s="36"/>
      <c r="F18" s="36"/>
      <c r="G18" s="36"/>
      <c r="J18" s="36"/>
      <c r="K18" s="36"/>
      <c r="L18" s="36"/>
    </row>
    <row r="19" spans="3:12" ht="15.75" x14ac:dyDescent="0.25">
      <c r="C19" s="38" t="s">
        <v>16</v>
      </c>
      <c r="D19" s="36"/>
      <c r="E19" s="36"/>
      <c r="F19" s="36"/>
      <c r="G19" s="36"/>
      <c r="J19" s="36"/>
      <c r="K19" s="36"/>
      <c r="L19" s="36"/>
    </row>
    <row r="20" spans="3:12" ht="15.75" x14ac:dyDescent="0.25">
      <c r="C20" s="38" t="s">
        <v>17</v>
      </c>
      <c r="D20" s="36"/>
      <c r="E20" s="36"/>
      <c r="F20" s="36"/>
      <c r="G20" s="36"/>
      <c r="J20" s="36"/>
      <c r="K20" s="36"/>
      <c r="L20" s="36"/>
    </row>
    <row r="21" spans="3:12" ht="15.75" x14ac:dyDescent="0.25">
      <c r="C21" s="38" t="s">
        <v>19</v>
      </c>
      <c r="D21" s="36"/>
      <c r="E21" s="36"/>
      <c r="F21" s="36"/>
      <c r="G21" s="36"/>
      <c r="J21" s="36"/>
      <c r="K21" s="36"/>
      <c r="L21" s="36"/>
    </row>
    <row r="22" spans="3:12" ht="15.75" x14ac:dyDescent="0.25">
      <c r="C22" s="37" t="s">
        <v>18</v>
      </c>
      <c r="D22" s="36"/>
      <c r="E22" s="36"/>
      <c r="F22" s="36"/>
      <c r="G22" s="36"/>
      <c r="J22" s="36"/>
      <c r="K22" s="36"/>
      <c r="L22" s="36"/>
    </row>
  </sheetData>
  <conditionalFormatting sqref="D5:H15">
    <cfRule type="expression" dxfId="0" priority="1">
      <formula>AND(D5=MIN($C5:$F5),D5&lt;&gt;"",D5&lt;&gt;0)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F12"/>
  <sheetViews>
    <sheetView topLeftCell="C7" zoomScale="110" zoomScaleNormal="110" workbookViewId="0">
      <selection activeCell="F12" sqref="F12"/>
    </sheetView>
  </sheetViews>
  <sheetFormatPr baseColWidth="10" defaultRowHeight="15" x14ac:dyDescent="0.25"/>
  <cols>
    <col min="2" max="2" width="33.42578125" customWidth="1"/>
    <col min="3" max="3" width="14.7109375" customWidth="1"/>
    <col min="4" max="4" width="17.5703125" customWidth="1"/>
    <col min="5" max="5" width="17.42578125" customWidth="1"/>
    <col min="6" max="6" width="17.140625" customWidth="1"/>
  </cols>
  <sheetData>
    <row r="3" spans="2:6" ht="22.5" customHeight="1" x14ac:dyDescent="0.25">
      <c r="B3" s="33"/>
      <c r="C3" s="34" t="s">
        <v>38</v>
      </c>
      <c r="D3" s="34" t="s">
        <v>39</v>
      </c>
      <c r="E3" s="34" t="s">
        <v>40</v>
      </c>
      <c r="F3" s="33" t="s">
        <v>41</v>
      </c>
    </row>
    <row r="4" spans="2:6" x14ac:dyDescent="0.25">
      <c r="B4" s="33"/>
      <c r="C4" s="70">
        <v>2500</v>
      </c>
      <c r="D4" s="70">
        <v>1800</v>
      </c>
      <c r="E4" s="70">
        <v>1200</v>
      </c>
      <c r="F4" s="33"/>
    </row>
    <row r="5" spans="2:6" ht="20.25" customHeight="1" x14ac:dyDescent="0.25">
      <c r="B5" s="33" t="s">
        <v>42</v>
      </c>
      <c r="C5" s="34"/>
      <c r="D5" s="34"/>
      <c r="E5" s="34">
        <v>12</v>
      </c>
      <c r="F5" s="33"/>
    </row>
    <row r="6" spans="2:6" ht="20.25" customHeight="1" x14ac:dyDescent="0.25">
      <c r="B6" s="33" t="s">
        <v>93</v>
      </c>
      <c r="C6" s="34"/>
      <c r="D6" s="34">
        <v>2</v>
      </c>
      <c r="E6" s="34"/>
      <c r="F6" s="33"/>
    </row>
    <row r="7" spans="2:6" ht="20.25" customHeight="1" x14ac:dyDescent="0.25">
      <c r="B7" s="33" t="s">
        <v>92</v>
      </c>
      <c r="C7" s="34"/>
      <c r="D7" s="34">
        <v>4</v>
      </c>
      <c r="E7" s="34"/>
      <c r="F7" s="33"/>
    </row>
    <row r="8" spans="2:6" ht="23.25" customHeight="1" x14ac:dyDescent="0.25">
      <c r="B8" s="33" t="s">
        <v>43</v>
      </c>
      <c r="C8" s="34">
        <v>8</v>
      </c>
      <c r="D8" s="34"/>
      <c r="E8" s="34"/>
      <c r="F8" s="33"/>
    </row>
    <row r="9" spans="2:6" ht="26.25" customHeight="1" x14ac:dyDescent="0.25">
      <c r="B9" s="33" t="s">
        <v>44</v>
      </c>
      <c r="C9" s="34">
        <v>8</v>
      </c>
      <c r="D9" s="34"/>
      <c r="E9" s="34"/>
      <c r="F9" s="33"/>
    </row>
    <row r="10" spans="2:6" ht="22.5" customHeight="1" x14ac:dyDescent="0.25">
      <c r="B10" s="33" t="s">
        <v>45</v>
      </c>
      <c r="C10" s="34">
        <v>1</v>
      </c>
      <c r="D10" s="34"/>
      <c r="E10" s="34"/>
      <c r="F10" s="33"/>
    </row>
    <row r="11" spans="2:6" ht="21" customHeight="1" x14ac:dyDescent="0.25">
      <c r="B11" s="33" t="s">
        <v>46</v>
      </c>
      <c r="C11" s="34">
        <f>C8+C9+C10</f>
        <v>17</v>
      </c>
      <c r="D11" s="34">
        <f>SUM(D5:D10)</f>
        <v>6</v>
      </c>
      <c r="E11" s="34">
        <f>SUM(E5:E10)</f>
        <v>12</v>
      </c>
      <c r="F11" s="33"/>
    </row>
    <row r="12" spans="2:6" x14ac:dyDescent="0.25">
      <c r="B12" s="33" t="s">
        <v>46</v>
      </c>
      <c r="C12" s="75">
        <f>C11*C4</f>
        <v>42500</v>
      </c>
      <c r="D12" s="75">
        <f>D11*D4</f>
        <v>10800</v>
      </c>
      <c r="E12" s="75">
        <f>E11*E4</f>
        <v>14400</v>
      </c>
      <c r="F12" s="76">
        <f>SUM(C12:E12)</f>
        <v>67700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A995"/>
  <sheetViews>
    <sheetView tabSelected="1" topLeftCell="B8" workbookViewId="0">
      <selection activeCell="F19" sqref="F19"/>
    </sheetView>
  </sheetViews>
  <sheetFormatPr baseColWidth="10" defaultRowHeight="15" x14ac:dyDescent="0.25"/>
  <cols>
    <col min="1" max="1" width="6.5703125" customWidth="1"/>
    <col min="2" max="2" width="8.85546875" customWidth="1"/>
    <col min="3" max="3" width="32.140625" customWidth="1"/>
    <col min="4" max="4" width="18" customWidth="1"/>
    <col min="5" max="5" width="19.28515625" customWidth="1"/>
    <col min="6" max="6" width="23.7109375" customWidth="1"/>
    <col min="7" max="7" width="26.28515625" customWidth="1"/>
    <col min="8" max="8" width="24.28515625" customWidth="1"/>
  </cols>
  <sheetData>
    <row r="2" spans="2:27" ht="15.75" thickBot="1" x14ac:dyDescent="0.3"/>
    <row r="3" spans="2:27" ht="15.75" thickBot="1" x14ac:dyDescent="0.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spans="2:27" ht="23.25" customHeight="1" thickBot="1" x14ac:dyDescent="0.3">
      <c r="B4" s="28"/>
      <c r="C4" s="79" t="s">
        <v>27</v>
      </c>
      <c r="D4" s="80"/>
      <c r="E4" s="80"/>
      <c r="F4" s="80"/>
      <c r="G4" s="80"/>
      <c r="H4" s="81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spans="2:27" ht="15.75" thickBot="1" x14ac:dyDescent="0.3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15.75" thickBot="1" x14ac:dyDescent="0.3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spans="2:27" ht="15.75" thickBot="1" x14ac:dyDescent="0.3">
      <c r="B7" s="28"/>
      <c r="C7" s="31"/>
      <c r="D7" s="31"/>
      <c r="E7" s="31"/>
      <c r="F7" s="31"/>
      <c r="G7" s="31"/>
      <c r="H7" s="3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ht="15.75" thickBot="1" x14ac:dyDescent="0.3">
      <c r="B8" s="29"/>
      <c r="C8" s="42"/>
      <c r="D8" s="43" t="s">
        <v>28</v>
      </c>
      <c r="E8" s="43" t="s">
        <v>29</v>
      </c>
      <c r="F8" s="43" t="s">
        <v>30</v>
      </c>
      <c r="G8" s="44" t="s">
        <v>68</v>
      </c>
      <c r="H8" s="45" t="s">
        <v>69</v>
      </c>
      <c r="I8" s="30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2:27" ht="15.75" thickBot="1" x14ac:dyDescent="0.3">
      <c r="B9" s="29"/>
      <c r="C9" s="64" t="s">
        <v>31</v>
      </c>
      <c r="D9" s="34">
        <f>Salón!C26</f>
        <v>1500</v>
      </c>
      <c r="E9" s="34">
        <f>D9*10/100</f>
        <v>150</v>
      </c>
      <c r="F9" s="34">
        <f>D9+E9</f>
        <v>1650</v>
      </c>
      <c r="G9" s="33"/>
      <c r="H9" s="46"/>
      <c r="I9" s="30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2:27" ht="15.75" thickBot="1" x14ac:dyDescent="0.3">
      <c r="B10" s="29"/>
      <c r="C10" s="64" t="s">
        <v>65</v>
      </c>
      <c r="D10" s="89">
        <f>Música!C16</f>
        <v>98.425196850393704</v>
      </c>
      <c r="E10" s="89">
        <f>D10*2/100</f>
        <v>1.9685039370078741</v>
      </c>
      <c r="F10" s="89">
        <f>D10+E10</f>
        <v>100.39370078740157</v>
      </c>
      <c r="G10" s="33"/>
      <c r="H10" s="46"/>
      <c r="I10" s="30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2:27" ht="15.75" thickBot="1" x14ac:dyDescent="0.3">
      <c r="B11" s="29"/>
      <c r="C11" s="64" t="s">
        <v>91</v>
      </c>
      <c r="D11" s="34"/>
      <c r="E11" s="34"/>
      <c r="F11" s="34"/>
      <c r="G11" s="33"/>
      <c r="H11" s="46"/>
      <c r="I11" s="30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2:27" ht="15.75" thickBot="1" x14ac:dyDescent="0.3">
      <c r="B12" s="29"/>
      <c r="C12" s="64" t="s">
        <v>35</v>
      </c>
      <c r="D12" s="34"/>
      <c r="E12" s="34"/>
      <c r="F12" s="34"/>
      <c r="G12" s="33"/>
      <c r="H12" s="46"/>
      <c r="I12" s="30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spans="2:27" ht="15.75" thickBot="1" x14ac:dyDescent="0.3">
      <c r="B13" s="29"/>
      <c r="C13" s="64" t="s">
        <v>32</v>
      </c>
      <c r="D13" s="34"/>
      <c r="E13" s="34"/>
      <c r="F13" s="34"/>
      <c r="G13" s="33"/>
      <c r="H13" s="46"/>
      <c r="I13" s="30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spans="2:27" ht="15.75" thickBot="1" x14ac:dyDescent="0.3">
      <c r="B14" s="29"/>
      <c r="C14" s="64" t="s">
        <v>123</v>
      </c>
      <c r="D14" s="35">
        <f>Cátering!C26</f>
        <v>2520</v>
      </c>
      <c r="E14" s="34">
        <f>D14*5/100</f>
        <v>126</v>
      </c>
      <c r="F14" s="34">
        <f>D14+E14</f>
        <v>2646</v>
      </c>
      <c r="G14" s="33"/>
      <c r="H14" s="46"/>
      <c r="I14" s="30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2:27" ht="15.75" thickBot="1" x14ac:dyDescent="0.3">
      <c r="B15" s="29"/>
      <c r="C15" s="64" t="s">
        <v>124</v>
      </c>
      <c r="D15" s="34">
        <v>0</v>
      </c>
      <c r="E15" s="34"/>
      <c r="F15" s="34"/>
      <c r="G15" s="33"/>
      <c r="H15" s="46"/>
      <c r="I15" s="30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2:27" ht="15.75" thickBot="1" x14ac:dyDescent="0.3">
      <c r="B16" s="29"/>
      <c r="C16" s="64" t="s">
        <v>33</v>
      </c>
      <c r="D16" s="34"/>
      <c r="E16" s="34"/>
      <c r="F16" s="34"/>
      <c r="G16" s="33"/>
      <c r="H16" s="46"/>
      <c r="I16" s="30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2:27" ht="15.75" thickBot="1" x14ac:dyDescent="0.3">
      <c r="B17" s="29"/>
      <c r="C17" s="64" t="s">
        <v>34</v>
      </c>
      <c r="D17" s="34"/>
      <c r="E17" s="34"/>
      <c r="F17" s="34"/>
      <c r="G17" s="33"/>
      <c r="H17" s="46"/>
      <c r="I17" s="30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2:27" ht="15.75" customHeight="1" thickBot="1" x14ac:dyDescent="0.3">
      <c r="B18" s="29"/>
      <c r="C18" s="64" t="s">
        <v>36</v>
      </c>
      <c r="D18" s="34"/>
      <c r="E18" s="34">
        <v>67.7</v>
      </c>
      <c r="F18" s="34">
        <v>67.7</v>
      </c>
      <c r="G18" s="33"/>
      <c r="H18" s="46"/>
      <c r="I18" s="30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2:27" ht="15.75" thickBot="1" x14ac:dyDescent="0.3">
      <c r="B19" s="51"/>
      <c r="C19" s="47" t="s">
        <v>37</v>
      </c>
      <c r="D19" s="48">
        <f>SUM(D9:D18)</f>
        <v>4118.4251968503941</v>
      </c>
      <c r="E19" s="48">
        <f>SUM(E9:E18)</f>
        <v>345.66850393700787</v>
      </c>
      <c r="F19" s="48"/>
      <c r="G19" s="49"/>
      <c r="H19" s="50"/>
      <c r="I19" s="30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2:27" ht="15.75" thickBot="1" x14ac:dyDescent="0.3">
      <c r="B20" s="28"/>
      <c r="C20" s="32"/>
      <c r="D20" s="32"/>
      <c r="E20" s="32"/>
      <c r="F20" s="32"/>
      <c r="G20" s="32"/>
      <c r="H20" s="32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2:27" ht="15.75" thickBot="1" x14ac:dyDescent="0.3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2:27" ht="15.75" thickBot="1" x14ac:dyDescent="0.3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2:27" ht="15.75" thickBot="1" x14ac:dyDescent="0.3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2:27" ht="15.75" thickBot="1" x14ac:dyDescent="0.3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2:27" ht="15.75" thickBot="1" x14ac:dyDescent="0.3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2:27" ht="15.75" thickBot="1" x14ac:dyDescent="0.3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ht="15.75" thickBot="1" x14ac:dyDescent="0.3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ht="15.75" thickBot="1" x14ac:dyDescent="0.3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2:27" ht="15.75" thickBot="1" x14ac:dyDescent="0.3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2:27" ht="15.75" thickBot="1" x14ac:dyDescent="0.3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2:27" ht="15.75" thickBot="1" x14ac:dyDescent="0.3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2:27" ht="15.75" thickBot="1" x14ac:dyDescent="0.3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2:27" ht="15.75" thickBot="1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2:27" ht="15.75" thickBot="1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2:27" ht="15.75" thickBot="1" x14ac:dyDescent="0.3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15.75" thickBot="1" x14ac:dyDescent="0.3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2:27" ht="15.75" thickBot="1" x14ac:dyDescent="0.3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2:27" ht="15.75" thickBot="1" x14ac:dyDescent="0.3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2:27" ht="15.75" thickBot="1" x14ac:dyDescent="0.3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2:27" ht="15.75" thickBot="1" x14ac:dyDescent="0.3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2:27" ht="15.75" thickBot="1" x14ac:dyDescent="0.3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2:27" ht="15.75" thickBot="1" x14ac:dyDescent="0.3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2:27" ht="15.75" thickBot="1" x14ac:dyDescent="0.3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2:27" ht="15.75" thickBot="1" x14ac:dyDescent="0.3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2:27" ht="15.75" thickBot="1" x14ac:dyDescent="0.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2:27" ht="15.75" thickBot="1" x14ac:dyDescent="0.3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2:27" ht="15.75" thickBot="1" x14ac:dyDescent="0.3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2:27" ht="15.75" thickBot="1" x14ac:dyDescent="0.3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2:27" ht="15.75" thickBot="1" x14ac:dyDescent="0.3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2:27" ht="15.75" thickBot="1" x14ac:dyDescent="0.3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2:27" ht="15.75" thickBot="1" x14ac:dyDescent="0.3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2:27" ht="15.75" thickBot="1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2:27" ht="15.75" thickBot="1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2:27" ht="15.75" thickBot="1" x14ac:dyDescent="0.3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2:27" ht="15.75" thickBot="1" x14ac:dyDescent="0.3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2:27" ht="15.75" thickBot="1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2:27" ht="15.75" thickBot="1" x14ac:dyDescent="0.3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2:27" ht="15.75" thickBot="1" x14ac:dyDescent="0.3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2:27" ht="15.75" thickBot="1" x14ac:dyDescent="0.3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2:27" ht="15.75" thickBot="1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spans="2:27" ht="15.75" thickBot="1" x14ac:dyDescent="0.3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2:27" ht="15.75" thickBot="1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2:27" ht="15.75" thickBot="1" x14ac:dyDescent="0.3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2:27" ht="15.75" thickBot="1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2:27" ht="15.75" thickBot="1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2:27" ht="15.75" thickBot="1" x14ac:dyDescent="0.3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2:27" ht="15.75" thickBot="1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2:27" ht="15.75" thickBot="1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2:27" ht="15.75" thickBot="1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2:27" ht="15.75" thickBot="1" x14ac:dyDescent="0.3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2:27" ht="15.75" thickBot="1" x14ac:dyDescent="0.3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2:27" ht="15.75" thickBot="1" x14ac:dyDescent="0.3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2:27" ht="15.75" thickBot="1" x14ac:dyDescent="0.3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2:27" ht="15.75" thickBot="1" x14ac:dyDescent="0.3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2:27" ht="15.75" thickBot="1" x14ac:dyDescent="0.3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2:27" ht="15.75" thickBot="1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2:27" ht="15.75" thickBot="1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2:27" ht="15.75" thickBot="1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2:27" ht="15.75" thickBot="1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2:27" ht="15.75" thickBot="1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2:27" ht="15.75" thickBot="1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2:27" ht="15.75" thickBot="1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2:27" ht="15.75" thickBot="1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2:27" ht="15.75" thickBot="1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2:27" ht="15.75" thickBot="1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2:27" ht="15.75" thickBot="1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2:27" ht="15.75" thickBot="1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2:27" ht="15.75" thickBot="1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2:27" ht="15.75" thickBot="1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2:27" ht="15.75" thickBot="1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2:27" ht="15.75" thickBot="1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2:27" ht="15.75" thickBot="1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spans="2:27" ht="15.75" thickBot="1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spans="2:27" ht="15.75" thickBot="1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2:27" ht="15.75" thickBot="1" x14ac:dyDescent="0.3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2:27" ht="15.75" thickBot="1" x14ac:dyDescent="0.3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2:27" ht="15.75" thickBot="1" x14ac:dyDescent="0.3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2:27" ht="15.75" thickBot="1" x14ac:dyDescent="0.3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2:27" ht="15.75" thickBot="1" x14ac:dyDescent="0.3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2:27" ht="15.75" thickBot="1" x14ac:dyDescent="0.3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2:27" ht="15.75" thickBot="1" x14ac:dyDescent="0.3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2:27" ht="15.75" thickBot="1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2:27" ht="15.75" thickBot="1" x14ac:dyDescent="0.3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2:27" ht="15.75" thickBot="1" x14ac:dyDescent="0.3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2:27" ht="15.75" thickBot="1" x14ac:dyDescent="0.3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2:27" ht="15.75" thickBot="1" x14ac:dyDescent="0.3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2:27" ht="15.75" thickBot="1" x14ac:dyDescent="0.3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2:27" ht="15.75" thickBot="1" x14ac:dyDescent="0.3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2:27" ht="15.75" thickBot="1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2:27" ht="15.75" thickBot="1" x14ac:dyDescent="0.3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2:27" ht="15.75" thickBot="1" x14ac:dyDescent="0.3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2:27" ht="15.75" thickBot="1" x14ac:dyDescent="0.3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2:27" ht="15.75" thickBot="1" x14ac:dyDescent="0.3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2:27" ht="15.75" thickBot="1" x14ac:dyDescent="0.3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2:27" ht="15.75" thickBot="1" x14ac:dyDescent="0.3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2:27" ht="15.75" thickBot="1" x14ac:dyDescent="0.3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2:27" ht="15.75" thickBot="1" x14ac:dyDescent="0.3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2:27" ht="15.75" thickBot="1" x14ac:dyDescent="0.3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2:27" ht="15.75" thickBot="1" x14ac:dyDescent="0.3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2:27" ht="15.75" thickBot="1" x14ac:dyDescent="0.3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2:27" ht="15.75" thickBot="1" x14ac:dyDescent="0.3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2:27" ht="15.75" thickBot="1" x14ac:dyDescent="0.3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2:27" ht="15.75" thickBot="1" x14ac:dyDescent="0.3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2:27" ht="15.75" thickBot="1" x14ac:dyDescent="0.3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2:27" ht="15.75" thickBot="1" x14ac:dyDescent="0.3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2:27" ht="15.75" thickBot="1" x14ac:dyDescent="0.3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2:27" ht="15.75" thickBot="1" x14ac:dyDescent="0.3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2:27" ht="15.75" thickBot="1" x14ac:dyDescent="0.3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2:27" ht="15.75" thickBot="1" x14ac:dyDescent="0.3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2:27" ht="15.75" thickBot="1" x14ac:dyDescent="0.3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2:27" ht="15.75" thickBot="1" x14ac:dyDescent="0.3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2:27" ht="15.75" thickBot="1" x14ac:dyDescent="0.3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2:27" ht="15.75" thickBot="1" x14ac:dyDescent="0.3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2:27" ht="15.75" thickBot="1" x14ac:dyDescent="0.3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2:27" ht="15.75" thickBot="1" x14ac:dyDescent="0.3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2:27" ht="15.75" thickBot="1" x14ac:dyDescent="0.3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2:27" ht="15.75" thickBot="1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2:27" ht="15.75" thickBot="1" x14ac:dyDescent="0.3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2:27" ht="15.75" thickBot="1" x14ac:dyDescent="0.3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2:27" ht="15.75" thickBot="1" x14ac:dyDescent="0.3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2:27" ht="15.75" thickBot="1" x14ac:dyDescent="0.3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2:27" ht="15.75" thickBot="1" x14ac:dyDescent="0.3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2:27" ht="15.75" thickBot="1" x14ac:dyDescent="0.3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2:27" ht="15.75" thickBot="1" x14ac:dyDescent="0.3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2:27" ht="15.75" thickBot="1" x14ac:dyDescent="0.3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2:27" ht="15.75" thickBot="1" x14ac:dyDescent="0.3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2:27" ht="15.75" thickBot="1" x14ac:dyDescent="0.3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2:27" ht="15.75" thickBot="1" x14ac:dyDescent="0.3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2:27" ht="15.75" thickBot="1" x14ac:dyDescent="0.3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2:27" ht="15.75" thickBot="1" x14ac:dyDescent="0.3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2:27" ht="15.75" thickBot="1" x14ac:dyDescent="0.3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2:27" ht="15.75" thickBot="1" x14ac:dyDescent="0.3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2:27" ht="15.75" thickBot="1" x14ac:dyDescent="0.3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2:27" ht="15.75" thickBot="1" x14ac:dyDescent="0.3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2:27" ht="15.75" thickBot="1" x14ac:dyDescent="0.3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2:27" ht="15.75" thickBot="1" x14ac:dyDescent="0.3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2:27" ht="15.75" thickBot="1" x14ac:dyDescent="0.3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2:27" ht="15.75" thickBot="1" x14ac:dyDescent="0.3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2:27" ht="15.75" thickBot="1" x14ac:dyDescent="0.3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2:27" ht="15.75" thickBot="1" x14ac:dyDescent="0.3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2:27" ht="15.75" thickBot="1" x14ac:dyDescent="0.3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2:27" ht="15.75" thickBot="1" x14ac:dyDescent="0.3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2:27" ht="15.75" thickBot="1" x14ac:dyDescent="0.3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2:27" ht="15.75" thickBot="1" x14ac:dyDescent="0.3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2:27" ht="15.75" thickBot="1" x14ac:dyDescent="0.3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2:27" ht="15.75" thickBot="1" x14ac:dyDescent="0.3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2:27" ht="15.75" thickBot="1" x14ac:dyDescent="0.3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2:27" ht="15.75" thickBot="1" x14ac:dyDescent="0.3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2:27" ht="15.75" thickBot="1" x14ac:dyDescent="0.3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2:27" ht="15.75" thickBot="1" x14ac:dyDescent="0.3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2:27" ht="15.75" thickBot="1" x14ac:dyDescent="0.3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2:27" ht="15.75" thickBot="1" x14ac:dyDescent="0.3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2:27" ht="15.75" thickBot="1" x14ac:dyDescent="0.3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2:27" ht="15.75" thickBot="1" x14ac:dyDescent="0.3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2:27" ht="15.75" thickBot="1" x14ac:dyDescent="0.3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2:27" ht="15.75" thickBot="1" x14ac:dyDescent="0.3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2:27" ht="15.75" thickBot="1" x14ac:dyDescent="0.3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2:27" ht="15.75" thickBot="1" x14ac:dyDescent="0.3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2:27" ht="15.75" thickBot="1" x14ac:dyDescent="0.3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2:27" ht="15.75" thickBot="1" x14ac:dyDescent="0.3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2:27" ht="15.75" thickBot="1" x14ac:dyDescent="0.3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2:27" ht="15.75" thickBot="1" x14ac:dyDescent="0.3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2:27" ht="15.75" thickBot="1" x14ac:dyDescent="0.3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2:27" ht="15.75" thickBot="1" x14ac:dyDescent="0.3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2:27" ht="15.75" thickBot="1" x14ac:dyDescent="0.3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2:27" ht="15.75" thickBot="1" x14ac:dyDescent="0.3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2:27" ht="15.75" thickBot="1" x14ac:dyDescent="0.3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2:27" ht="15.75" thickBot="1" x14ac:dyDescent="0.3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2:27" ht="15.75" thickBot="1" x14ac:dyDescent="0.3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2:27" ht="15.75" thickBot="1" x14ac:dyDescent="0.3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2:27" ht="15.75" thickBot="1" x14ac:dyDescent="0.3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2:27" ht="15.75" thickBot="1" x14ac:dyDescent="0.3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2:27" ht="15.75" thickBot="1" x14ac:dyDescent="0.3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2:27" ht="15.75" thickBot="1" x14ac:dyDescent="0.3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2:27" ht="15.75" thickBot="1" x14ac:dyDescent="0.3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2:27" ht="15.75" thickBot="1" x14ac:dyDescent="0.3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2:27" ht="15.75" thickBot="1" x14ac:dyDescent="0.3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2:27" ht="15.75" thickBot="1" x14ac:dyDescent="0.3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2:27" ht="15.75" thickBot="1" x14ac:dyDescent="0.3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2:27" ht="15.75" thickBot="1" x14ac:dyDescent="0.3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2:27" ht="15.75" thickBot="1" x14ac:dyDescent="0.3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2:27" ht="15.75" thickBot="1" x14ac:dyDescent="0.3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2:27" ht="15.75" thickBot="1" x14ac:dyDescent="0.3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2:27" ht="15.75" thickBot="1" x14ac:dyDescent="0.3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2:27" ht="15.75" thickBot="1" x14ac:dyDescent="0.3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2:27" ht="15.75" thickBot="1" x14ac:dyDescent="0.3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2:27" ht="15.75" thickBot="1" x14ac:dyDescent="0.3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2:27" ht="15.75" thickBot="1" x14ac:dyDescent="0.3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2:27" ht="15.75" thickBot="1" x14ac:dyDescent="0.3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2:27" ht="15.75" thickBot="1" x14ac:dyDescent="0.3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2:27" ht="15.75" thickBot="1" x14ac:dyDescent="0.3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2:27" ht="15.75" thickBot="1" x14ac:dyDescent="0.3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2:27" ht="15.75" thickBot="1" x14ac:dyDescent="0.3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2:27" ht="15.75" thickBot="1" x14ac:dyDescent="0.3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2:27" ht="15.75" thickBot="1" x14ac:dyDescent="0.3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2:27" ht="15.75" thickBot="1" x14ac:dyDescent="0.3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2:27" ht="15.75" thickBot="1" x14ac:dyDescent="0.3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2:27" ht="15.75" thickBot="1" x14ac:dyDescent="0.3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2:27" ht="15.75" thickBot="1" x14ac:dyDescent="0.3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2:27" ht="15.75" thickBot="1" x14ac:dyDescent="0.3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2:27" ht="15.75" thickBot="1" x14ac:dyDescent="0.3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2:27" ht="15.75" thickBot="1" x14ac:dyDescent="0.3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2:27" ht="15.75" thickBot="1" x14ac:dyDescent="0.3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2:27" ht="15.75" thickBot="1" x14ac:dyDescent="0.3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2:27" ht="15.75" thickBot="1" x14ac:dyDescent="0.3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2:27" ht="15.75" thickBot="1" x14ac:dyDescent="0.3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2:27" ht="15.75" thickBot="1" x14ac:dyDescent="0.3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2:27" ht="15.75" thickBot="1" x14ac:dyDescent="0.3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2:27" ht="15.75" thickBot="1" x14ac:dyDescent="0.3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2:27" ht="15.75" thickBot="1" x14ac:dyDescent="0.3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2:27" ht="15.75" thickBot="1" x14ac:dyDescent="0.3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2:27" ht="15.75" thickBot="1" x14ac:dyDescent="0.3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2:27" ht="15.75" thickBot="1" x14ac:dyDescent="0.3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2:27" ht="15.75" thickBot="1" x14ac:dyDescent="0.3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2:27" ht="15.75" thickBot="1" x14ac:dyDescent="0.3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2:27" ht="15.75" thickBot="1" x14ac:dyDescent="0.3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2:27" ht="15.75" thickBot="1" x14ac:dyDescent="0.3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2:27" ht="15.75" thickBot="1" x14ac:dyDescent="0.3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2:27" ht="15.75" thickBot="1" x14ac:dyDescent="0.3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2:27" ht="15.75" thickBot="1" x14ac:dyDescent="0.3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2:27" ht="15.75" thickBot="1" x14ac:dyDescent="0.3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2:27" ht="15.75" thickBot="1" x14ac:dyDescent="0.3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2:27" ht="15.75" thickBot="1" x14ac:dyDescent="0.3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2:27" ht="15.75" thickBot="1" x14ac:dyDescent="0.3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2:27" ht="15.75" thickBot="1" x14ac:dyDescent="0.3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2:27" ht="15.75" thickBot="1" x14ac:dyDescent="0.3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2:27" ht="15.75" thickBot="1" x14ac:dyDescent="0.3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2:27" ht="15.75" thickBot="1" x14ac:dyDescent="0.3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2:27" ht="15.75" thickBot="1" x14ac:dyDescent="0.3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spans="2:27" ht="15.75" thickBot="1" x14ac:dyDescent="0.3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2:27" ht="15.75" thickBot="1" x14ac:dyDescent="0.3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spans="2:27" ht="15.75" thickBot="1" x14ac:dyDescent="0.3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spans="2:27" ht="15.75" thickBot="1" x14ac:dyDescent="0.3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spans="2:27" ht="15.75" thickBot="1" x14ac:dyDescent="0.3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spans="2:27" ht="15.75" thickBot="1" x14ac:dyDescent="0.3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spans="2:27" ht="15.75" thickBot="1" x14ac:dyDescent="0.3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spans="2:27" ht="15.75" thickBot="1" x14ac:dyDescent="0.3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spans="2:27" ht="15.75" thickBot="1" x14ac:dyDescent="0.3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spans="2:27" ht="15.75" thickBot="1" x14ac:dyDescent="0.3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spans="2:27" ht="15.75" thickBot="1" x14ac:dyDescent="0.3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spans="2:27" ht="15.75" thickBot="1" x14ac:dyDescent="0.3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spans="2:27" ht="15.75" thickBot="1" x14ac:dyDescent="0.3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spans="2:27" ht="15.75" thickBot="1" x14ac:dyDescent="0.3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2:27" ht="15.75" thickBot="1" x14ac:dyDescent="0.3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2:27" ht="15.75" thickBot="1" x14ac:dyDescent="0.3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2:27" ht="15.75" thickBot="1" x14ac:dyDescent="0.3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spans="2:27" ht="15.75" thickBot="1" x14ac:dyDescent="0.3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spans="2:27" ht="15.75" thickBot="1" x14ac:dyDescent="0.3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spans="2:27" ht="15.75" thickBot="1" x14ac:dyDescent="0.3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spans="2:27" ht="15.75" thickBot="1" x14ac:dyDescent="0.3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spans="2:27" ht="15.75" thickBot="1" x14ac:dyDescent="0.3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spans="2:27" ht="15.75" thickBot="1" x14ac:dyDescent="0.3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spans="2:27" ht="15.75" thickBot="1" x14ac:dyDescent="0.3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spans="2:27" ht="15.75" thickBot="1" x14ac:dyDescent="0.3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spans="2:27" ht="15.75" thickBot="1" x14ac:dyDescent="0.3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2:27" ht="15.75" thickBot="1" x14ac:dyDescent="0.3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2:27" ht="15.75" thickBot="1" x14ac:dyDescent="0.3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2:27" ht="15.75" thickBot="1" x14ac:dyDescent="0.3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2:27" ht="15.75" thickBot="1" x14ac:dyDescent="0.3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spans="2:27" ht="15.75" thickBot="1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spans="2:27" ht="15.75" thickBot="1" x14ac:dyDescent="0.3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spans="2:27" ht="15.75" thickBot="1" x14ac:dyDescent="0.3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spans="2:27" ht="15.75" thickBot="1" x14ac:dyDescent="0.3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spans="2:27" ht="15.75" thickBot="1" x14ac:dyDescent="0.3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spans="2:27" ht="15.75" thickBot="1" x14ac:dyDescent="0.3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spans="2:27" ht="15.75" thickBot="1" x14ac:dyDescent="0.3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spans="2:27" ht="15.75" thickBot="1" x14ac:dyDescent="0.3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spans="2:27" ht="15.75" thickBot="1" x14ac:dyDescent="0.3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spans="2:27" ht="15.75" thickBot="1" x14ac:dyDescent="0.3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spans="2:27" ht="15.75" thickBot="1" x14ac:dyDescent="0.3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spans="2:27" ht="15.75" thickBot="1" x14ac:dyDescent="0.3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2:27" ht="15.75" thickBot="1" x14ac:dyDescent="0.3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spans="2:27" ht="15.75" thickBot="1" x14ac:dyDescent="0.3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spans="2:27" ht="15.75" thickBot="1" x14ac:dyDescent="0.3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spans="2:27" ht="15.75" thickBot="1" x14ac:dyDescent="0.3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spans="2:27" ht="15.75" thickBot="1" x14ac:dyDescent="0.3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spans="2:27" ht="15.75" thickBot="1" x14ac:dyDescent="0.3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spans="2:27" ht="15.75" thickBot="1" x14ac:dyDescent="0.3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spans="2:27" ht="15.75" thickBot="1" x14ac:dyDescent="0.3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spans="2:27" ht="15.75" thickBot="1" x14ac:dyDescent="0.3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spans="2:27" ht="15.75" thickBot="1" x14ac:dyDescent="0.3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spans="2:27" ht="15.75" thickBot="1" x14ac:dyDescent="0.3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spans="2:27" ht="15.75" thickBot="1" x14ac:dyDescent="0.3"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spans="2:27" ht="15.75" thickBot="1" x14ac:dyDescent="0.3"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spans="2:27" ht="15.75" thickBot="1" x14ac:dyDescent="0.3"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spans="2:27" ht="15.75" thickBot="1" x14ac:dyDescent="0.3"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spans="2:27" ht="15.75" thickBot="1" x14ac:dyDescent="0.3"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2:27" ht="15.75" thickBot="1" x14ac:dyDescent="0.3"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spans="2:27" ht="15.75" thickBot="1" x14ac:dyDescent="0.3"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spans="2:27" ht="15.75" thickBot="1" x14ac:dyDescent="0.3"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spans="2:27" ht="15.75" thickBot="1" x14ac:dyDescent="0.3"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spans="2:27" ht="15.75" thickBot="1" x14ac:dyDescent="0.3"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spans="2:27" ht="15.75" thickBot="1" x14ac:dyDescent="0.3"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spans="2:27" ht="15.75" thickBot="1" x14ac:dyDescent="0.3"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spans="2:27" ht="15.75" thickBot="1" x14ac:dyDescent="0.3"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spans="2:27" ht="15.75" thickBot="1" x14ac:dyDescent="0.3"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spans="2:27" ht="15.75" thickBot="1" x14ac:dyDescent="0.3"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spans="2:27" ht="15.75" thickBot="1" x14ac:dyDescent="0.3"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spans="2:27" ht="15.75" thickBot="1" x14ac:dyDescent="0.3"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spans="2:27" ht="15.75" thickBot="1" x14ac:dyDescent="0.3"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spans="2:27" ht="15.75" thickBot="1" x14ac:dyDescent="0.3"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spans="2:27" ht="15.75" thickBot="1" x14ac:dyDescent="0.3"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spans="2:27" ht="15.75" thickBot="1" x14ac:dyDescent="0.3"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spans="2:27" ht="15.75" thickBot="1" x14ac:dyDescent="0.3"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spans="2:27" ht="15.75" thickBot="1" x14ac:dyDescent="0.3"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2:27" ht="15.75" thickBot="1" x14ac:dyDescent="0.3"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spans="2:27" ht="15.75" thickBot="1" x14ac:dyDescent="0.3"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spans="2:27" ht="15.75" thickBot="1" x14ac:dyDescent="0.3"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spans="2:27" ht="15.75" thickBot="1" x14ac:dyDescent="0.3"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spans="2:27" ht="15.75" thickBot="1" x14ac:dyDescent="0.3"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spans="2:27" ht="15.75" thickBot="1" x14ac:dyDescent="0.3"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spans="2:27" ht="15.75" thickBot="1" x14ac:dyDescent="0.3"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spans="2:27" ht="15.75" thickBot="1" x14ac:dyDescent="0.3"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spans="2:27" ht="15.75" thickBot="1" x14ac:dyDescent="0.3"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spans="2:27" ht="15.75" thickBot="1" x14ac:dyDescent="0.3"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spans="2:27" ht="15.75" thickBot="1" x14ac:dyDescent="0.3"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spans="2:27" ht="15.75" thickBot="1" x14ac:dyDescent="0.3"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2:27" ht="15.75" thickBot="1" x14ac:dyDescent="0.3"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2:27" ht="15.75" thickBot="1" x14ac:dyDescent="0.3"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2:27" ht="15.75" thickBot="1" x14ac:dyDescent="0.3"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2:27" ht="15.75" thickBot="1" x14ac:dyDescent="0.3"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spans="2:27" ht="15.75" thickBot="1" x14ac:dyDescent="0.3"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spans="2:27" ht="15.75" thickBot="1" x14ac:dyDescent="0.3"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spans="2:27" ht="15.75" thickBot="1" x14ac:dyDescent="0.3"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spans="2:27" ht="15.75" thickBot="1" x14ac:dyDescent="0.3"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2:27" ht="15.75" thickBot="1" x14ac:dyDescent="0.3"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spans="2:27" ht="15.75" thickBot="1" x14ac:dyDescent="0.3"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spans="2:27" ht="15.75" thickBot="1" x14ac:dyDescent="0.3"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spans="2:27" ht="15.75" thickBot="1" x14ac:dyDescent="0.3"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spans="2:27" ht="15.75" thickBot="1" x14ac:dyDescent="0.3"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spans="2:27" ht="15.75" thickBot="1" x14ac:dyDescent="0.3"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pans="2:27" ht="15.75" thickBot="1" x14ac:dyDescent="0.3"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pans="2:27" ht="15.75" thickBot="1" x14ac:dyDescent="0.3"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2:27" ht="15.75" thickBot="1" x14ac:dyDescent="0.3"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pans="2:27" ht="15.75" thickBot="1" x14ac:dyDescent="0.3"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pans="2:27" ht="15.75" thickBot="1" x14ac:dyDescent="0.3"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spans="2:27" ht="15.75" thickBot="1" x14ac:dyDescent="0.3"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spans="2:27" ht="15.75" thickBot="1" x14ac:dyDescent="0.3"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spans="2:27" ht="15.75" thickBot="1" x14ac:dyDescent="0.3"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spans="2:27" ht="15.75" thickBot="1" x14ac:dyDescent="0.3"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spans="2:27" ht="15.75" thickBot="1" x14ac:dyDescent="0.3"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spans="2:27" ht="15.75" thickBot="1" x14ac:dyDescent="0.3"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spans="2:27" ht="15.75" thickBot="1" x14ac:dyDescent="0.3"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spans="2:27" ht="15.75" thickBot="1" x14ac:dyDescent="0.3"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spans="2:27" ht="15.75" thickBot="1" x14ac:dyDescent="0.3"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spans="2:27" ht="15.75" thickBot="1" x14ac:dyDescent="0.3"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spans="2:27" ht="15.75" thickBot="1" x14ac:dyDescent="0.3"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spans="2:27" ht="15.75" thickBot="1" x14ac:dyDescent="0.3"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spans="2:27" ht="15.75" thickBot="1" x14ac:dyDescent="0.3"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spans="2:27" ht="15.75" thickBot="1" x14ac:dyDescent="0.3"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spans="2:27" ht="15.75" thickBot="1" x14ac:dyDescent="0.3"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spans="2:27" ht="15.75" thickBot="1" x14ac:dyDescent="0.3"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spans="2:27" ht="15.75" thickBot="1" x14ac:dyDescent="0.3"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spans="2:27" ht="15.75" thickBot="1" x14ac:dyDescent="0.3"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spans="2:27" ht="15.75" thickBot="1" x14ac:dyDescent="0.3"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spans="2:27" ht="15.75" thickBot="1" x14ac:dyDescent="0.3"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spans="2:27" ht="15.75" thickBot="1" x14ac:dyDescent="0.3"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spans="2:27" ht="15.75" thickBot="1" x14ac:dyDescent="0.3"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spans="2:27" ht="15.75" thickBot="1" x14ac:dyDescent="0.3"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spans="2:27" ht="15.75" thickBot="1" x14ac:dyDescent="0.3"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spans="2:27" ht="15.75" thickBot="1" x14ac:dyDescent="0.3"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spans="2:27" ht="15.75" thickBot="1" x14ac:dyDescent="0.3"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spans="2:27" ht="15.75" thickBot="1" x14ac:dyDescent="0.3"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spans="2:27" ht="15.75" thickBot="1" x14ac:dyDescent="0.3"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spans="2:27" ht="15.75" thickBot="1" x14ac:dyDescent="0.3"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spans="2:27" ht="15.75" thickBot="1" x14ac:dyDescent="0.3"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spans="2:27" ht="15.75" thickBot="1" x14ac:dyDescent="0.3"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spans="2:27" ht="15.75" thickBot="1" x14ac:dyDescent="0.3"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spans="2:27" ht="15.75" thickBot="1" x14ac:dyDescent="0.3"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spans="2:27" ht="15.75" thickBot="1" x14ac:dyDescent="0.3"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spans="2:27" ht="15.75" thickBot="1" x14ac:dyDescent="0.3"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spans="2:27" ht="15.75" thickBot="1" x14ac:dyDescent="0.3"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spans="2:27" ht="15.75" thickBot="1" x14ac:dyDescent="0.3"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spans="2:27" ht="15.75" thickBot="1" x14ac:dyDescent="0.3"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spans="2:27" ht="15.75" thickBot="1" x14ac:dyDescent="0.3"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spans="2:27" ht="15.75" thickBot="1" x14ac:dyDescent="0.3"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spans="2:27" ht="15.75" thickBot="1" x14ac:dyDescent="0.3"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spans="2:27" ht="15.75" thickBot="1" x14ac:dyDescent="0.3"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spans="2:27" ht="15.75" thickBot="1" x14ac:dyDescent="0.3"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spans="2:27" ht="15.75" thickBot="1" x14ac:dyDescent="0.3"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spans="2:27" ht="15.75" thickBot="1" x14ac:dyDescent="0.3"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spans="2:27" ht="15.75" thickBot="1" x14ac:dyDescent="0.3"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spans="2:27" ht="15.75" thickBot="1" x14ac:dyDescent="0.3"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spans="2:27" ht="15.75" thickBot="1" x14ac:dyDescent="0.3"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spans="2:27" ht="15.75" thickBot="1" x14ac:dyDescent="0.3"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spans="2:27" ht="15.75" thickBot="1" x14ac:dyDescent="0.3"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spans="2:27" ht="15.75" thickBot="1" x14ac:dyDescent="0.3"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spans="2:27" ht="15.75" thickBot="1" x14ac:dyDescent="0.3"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spans="2:27" ht="15.75" thickBot="1" x14ac:dyDescent="0.3"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spans="2:27" ht="15.75" thickBot="1" x14ac:dyDescent="0.3"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spans="2:27" ht="15.75" thickBot="1" x14ac:dyDescent="0.3"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spans="2:27" ht="15.75" thickBot="1" x14ac:dyDescent="0.3"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spans="2:27" ht="15.75" thickBot="1" x14ac:dyDescent="0.3"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spans="2:27" ht="15.75" thickBot="1" x14ac:dyDescent="0.3"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spans="2:27" ht="15.75" thickBot="1" x14ac:dyDescent="0.3"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spans="2:27" ht="15.75" thickBot="1" x14ac:dyDescent="0.3"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spans="2:27" ht="15.75" thickBot="1" x14ac:dyDescent="0.3"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spans="2:27" ht="15.75" thickBot="1" x14ac:dyDescent="0.3"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spans="2:27" ht="15.75" thickBot="1" x14ac:dyDescent="0.3"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spans="2:27" ht="15.75" thickBot="1" x14ac:dyDescent="0.3"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spans="2:27" ht="15.75" thickBot="1" x14ac:dyDescent="0.3"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spans="2:27" ht="15.75" thickBot="1" x14ac:dyDescent="0.3"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spans="2:27" ht="15.75" thickBot="1" x14ac:dyDescent="0.3"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spans="2:27" ht="15.75" thickBot="1" x14ac:dyDescent="0.3"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spans="2:27" ht="15.75" thickBot="1" x14ac:dyDescent="0.3"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spans="2:27" ht="15.75" thickBot="1" x14ac:dyDescent="0.3"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spans="2:27" ht="15.75" thickBot="1" x14ac:dyDescent="0.3"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spans="2:27" ht="15.75" thickBot="1" x14ac:dyDescent="0.3"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spans="2:27" ht="15.75" thickBot="1" x14ac:dyDescent="0.3"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spans="2:27" ht="15.75" thickBot="1" x14ac:dyDescent="0.3"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spans="2:27" ht="15.75" thickBot="1" x14ac:dyDescent="0.3"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spans="2:27" ht="15.75" thickBot="1" x14ac:dyDescent="0.3"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spans="2:27" ht="15.75" thickBot="1" x14ac:dyDescent="0.3"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spans="2:27" ht="15.75" thickBot="1" x14ac:dyDescent="0.3"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spans="2:27" ht="15.75" thickBot="1" x14ac:dyDescent="0.3"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spans="2:27" ht="15.75" thickBot="1" x14ac:dyDescent="0.3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spans="2:27" ht="15.75" thickBot="1" x14ac:dyDescent="0.3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spans="2:27" ht="15.75" thickBot="1" x14ac:dyDescent="0.3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spans="2:27" ht="15.75" thickBot="1" x14ac:dyDescent="0.3"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spans="2:27" ht="15.75" thickBot="1" x14ac:dyDescent="0.3"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spans="2:27" ht="15.75" thickBot="1" x14ac:dyDescent="0.3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spans="2:27" ht="15.75" thickBot="1" x14ac:dyDescent="0.3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spans="2:27" ht="15.75" thickBot="1" x14ac:dyDescent="0.3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spans="2:27" ht="15.75" thickBot="1" x14ac:dyDescent="0.3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spans="2:27" ht="15.75" thickBot="1" x14ac:dyDescent="0.3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spans="2:27" ht="15.75" thickBot="1" x14ac:dyDescent="0.3"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spans="2:27" ht="15.75" thickBot="1" x14ac:dyDescent="0.3"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spans="2:27" ht="15.75" thickBot="1" x14ac:dyDescent="0.3"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spans="2:27" ht="15.75" thickBot="1" x14ac:dyDescent="0.3"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spans="2:27" ht="15.75" thickBot="1" x14ac:dyDescent="0.3"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spans="2:27" ht="15.75" thickBot="1" x14ac:dyDescent="0.3"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spans="2:27" ht="15.75" thickBot="1" x14ac:dyDescent="0.3"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spans="2:27" ht="15.75" thickBot="1" x14ac:dyDescent="0.3"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spans="2:27" ht="15.75" thickBot="1" x14ac:dyDescent="0.3"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spans="2:27" ht="15.75" thickBot="1" x14ac:dyDescent="0.3"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spans="2:27" ht="15.75" thickBot="1" x14ac:dyDescent="0.3"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spans="2:27" ht="15.75" thickBot="1" x14ac:dyDescent="0.3"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spans="2:27" ht="15.75" thickBot="1" x14ac:dyDescent="0.3"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spans="2:27" ht="15.75" thickBot="1" x14ac:dyDescent="0.3"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spans="2:27" ht="15.75" thickBot="1" x14ac:dyDescent="0.3"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spans="2:27" ht="15.75" thickBot="1" x14ac:dyDescent="0.3"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spans="2:27" ht="15.75" thickBot="1" x14ac:dyDescent="0.3"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spans="2:27" ht="15.75" thickBot="1" x14ac:dyDescent="0.3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spans="2:27" ht="15.75" thickBot="1" x14ac:dyDescent="0.3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spans="2:27" ht="15.75" thickBot="1" x14ac:dyDescent="0.3"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2:27" ht="15.75" thickBot="1" x14ac:dyDescent="0.3"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2:27" ht="15.75" thickBot="1" x14ac:dyDescent="0.3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spans="2:27" ht="15.75" thickBot="1" x14ac:dyDescent="0.3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spans="2:27" ht="15.75" thickBot="1" x14ac:dyDescent="0.3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spans="2:27" ht="15.75" thickBot="1" x14ac:dyDescent="0.3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spans="2:27" ht="15.75" thickBot="1" x14ac:dyDescent="0.3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spans="2:27" ht="15.75" thickBot="1" x14ac:dyDescent="0.3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spans="2:27" ht="15.75" thickBot="1" x14ac:dyDescent="0.3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spans="2:27" ht="15.75" thickBot="1" x14ac:dyDescent="0.3"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spans="2:27" ht="15.75" thickBot="1" x14ac:dyDescent="0.3"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spans="2:27" ht="15.75" thickBot="1" x14ac:dyDescent="0.3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spans="2:27" ht="15.75" thickBot="1" x14ac:dyDescent="0.3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spans="2:27" ht="15.75" thickBot="1" x14ac:dyDescent="0.3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spans="2:27" ht="15.75" thickBot="1" x14ac:dyDescent="0.3"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spans="2:27" ht="15.75" thickBot="1" x14ac:dyDescent="0.3"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spans="2:27" ht="15.75" thickBot="1" x14ac:dyDescent="0.3"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spans="2:27" ht="15.75" thickBot="1" x14ac:dyDescent="0.3"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spans="2:27" ht="15.75" thickBot="1" x14ac:dyDescent="0.3"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spans="2:27" ht="15.75" thickBot="1" x14ac:dyDescent="0.3"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spans="2:27" ht="15.75" thickBot="1" x14ac:dyDescent="0.3"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spans="2:27" ht="15.75" thickBot="1" x14ac:dyDescent="0.3"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spans="2:27" ht="15.75" thickBot="1" x14ac:dyDescent="0.3"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spans="2:27" ht="15.75" thickBot="1" x14ac:dyDescent="0.3"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spans="2:27" ht="15.75" thickBot="1" x14ac:dyDescent="0.3"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spans="2:27" ht="15.75" thickBot="1" x14ac:dyDescent="0.3"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spans="2:27" ht="15.75" thickBot="1" x14ac:dyDescent="0.3"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spans="2:27" ht="15.75" thickBot="1" x14ac:dyDescent="0.3"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spans="2:27" ht="15.75" thickBot="1" x14ac:dyDescent="0.3"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spans="2:27" ht="15.75" thickBot="1" x14ac:dyDescent="0.3"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spans="2:27" ht="15.75" thickBot="1" x14ac:dyDescent="0.3"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spans="2:27" ht="15.75" thickBot="1" x14ac:dyDescent="0.3"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spans="2:27" ht="15.75" thickBot="1" x14ac:dyDescent="0.3"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spans="2:27" ht="15.75" thickBot="1" x14ac:dyDescent="0.3"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spans="2:27" ht="15.75" thickBot="1" x14ac:dyDescent="0.3"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spans="2:27" ht="15.75" thickBot="1" x14ac:dyDescent="0.3"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spans="2:27" ht="15.75" thickBot="1" x14ac:dyDescent="0.3"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spans="2:27" ht="15.75" thickBot="1" x14ac:dyDescent="0.3"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spans="2:27" ht="15.75" thickBot="1" x14ac:dyDescent="0.3"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spans="2:27" ht="15.75" thickBot="1" x14ac:dyDescent="0.3"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spans="2:27" ht="15.75" thickBot="1" x14ac:dyDescent="0.3"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spans="2:27" ht="15.75" thickBot="1" x14ac:dyDescent="0.3"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spans="2:27" ht="15.75" thickBot="1" x14ac:dyDescent="0.3"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spans="2:27" ht="15.75" thickBot="1" x14ac:dyDescent="0.3"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spans="2:27" ht="15.75" thickBot="1" x14ac:dyDescent="0.3"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spans="2:27" ht="15.75" thickBot="1" x14ac:dyDescent="0.3"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spans="2:27" ht="15.75" thickBot="1" x14ac:dyDescent="0.3"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spans="2:27" ht="15.75" thickBot="1" x14ac:dyDescent="0.3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spans="2:27" ht="15.75" thickBot="1" x14ac:dyDescent="0.3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spans="2:27" ht="15.75" thickBot="1" x14ac:dyDescent="0.3"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spans="2:27" ht="15.75" thickBot="1" x14ac:dyDescent="0.3"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spans="2:27" ht="15.75" thickBot="1" x14ac:dyDescent="0.3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spans="2:27" ht="15.75" thickBot="1" x14ac:dyDescent="0.3"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spans="2:27" ht="15.75" thickBot="1" x14ac:dyDescent="0.3"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spans="2:27" ht="15.75" thickBot="1" x14ac:dyDescent="0.3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spans="2:27" ht="15.75" thickBot="1" x14ac:dyDescent="0.3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spans="2:27" ht="15.75" thickBot="1" x14ac:dyDescent="0.3"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spans="2:27" ht="15.75" thickBot="1" x14ac:dyDescent="0.3"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spans="2:27" ht="15.75" thickBot="1" x14ac:dyDescent="0.3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spans="2:27" ht="15.75" thickBot="1" x14ac:dyDescent="0.3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spans="2:27" ht="15.75" thickBot="1" x14ac:dyDescent="0.3"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spans="2:27" ht="15.75" thickBot="1" x14ac:dyDescent="0.3"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spans="2:27" ht="15.75" thickBot="1" x14ac:dyDescent="0.3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spans="2:27" ht="15.75" thickBot="1" x14ac:dyDescent="0.3"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spans="2:27" ht="15.75" thickBot="1" x14ac:dyDescent="0.3"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spans="2:27" ht="15.75" thickBot="1" x14ac:dyDescent="0.3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spans="2:27" ht="15.75" thickBot="1" x14ac:dyDescent="0.3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spans="2:27" ht="15.75" thickBot="1" x14ac:dyDescent="0.3"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spans="2:27" ht="15.75" thickBot="1" x14ac:dyDescent="0.3"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spans="2:27" ht="15.75" thickBot="1" x14ac:dyDescent="0.3"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spans="2:27" ht="15.75" thickBot="1" x14ac:dyDescent="0.3"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spans="2:27" ht="15.75" thickBot="1" x14ac:dyDescent="0.3"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spans="2:27" ht="15.75" thickBot="1" x14ac:dyDescent="0.3"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spans="2:27" ht="15.75" thickBot="1" x14ac:dyDescent="0.3"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spans="2:27" ht="15.75" thickBot="1" x14ac:dyDescent="0.3"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spans="2:27" ht="15.75" thickBot="1" x14ac:dyDescent="0.3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spans="2:27" ht="15.75" thickBot="1" x14ac:dyDescent="0.3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spans="2:27" ht="15.75" thickBot="1" x14ac:dyDescent="0.3"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spans="2:27" ht="15.75" thickBot="1" x14ac:dyDescent="0.3"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spans="2:27" ht="15.75" thickBot="1" x14ac:dyDescent="0.3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spans="2:27" ht="15.75" thickBot="1" x14ac:dyDescent="0.3"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spans="2:27" ht="15.75" thickBot="1" x14ac:dyDescent="0.3"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spans="2:27" ht="15.75" thickBot="1" x14ac:dyDescent="0.3"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spans="2:27" ht="15.75" thickBot="1" x14ac:dyDescent="0.3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spans="2:27" ht="15.75" thickBot="1" x14ac:dyDescent="0.3"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spans="2:27" ht="15.75" thickBot="1" x14ac:dyDescent="0.3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spans="2:27" ht="15.75" thickBot="1" x14ac:dyDescent="0.3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spans="2:27" ht="15.75" thickBot="1" x14ac:dyDescent="0.3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spans="2:27" ht="15.75" thickBot="1" x14ac:dyDescent="0.3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spans="2:27" ht="15.75" thickBot="1" x14ac:dyDescent="0.3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spans="2:27" ht="15.75" thickBot="1" x14ac:dyDescent="0.3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spans="2:27" ht="15.75" thickBot="1" x14ac:dyDescent="0.3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spans="2:27" ht="15.75" thickBot="1" x14ac:dyDescent="0.3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spans="2:27" ht="15.75" thickBot="1" x14ac:dyDescent="0.3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spans="2:27" ht="15.75" thickBot="1" x14ac:dyDescent="0.3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spans="2:27" ht="15.75" thickBot="1" x14ac:dyDescent="0.3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spans="2:27" ht="15.75" thickBot="1" x14ac:dyDescent="0.3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spans="2:27" ht="15.75" thickBot="1" x14ac:dyDescent="0.3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spans="2:27" ht="15.75" thickBot="1" x14ac:dyDescent="0.3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spans="2:27" ht="15.75" thickBot="1" x14ac:dyDescent="0.3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spans="2:27" ht="15.75" thickBot="1" x14ac:dyDescent="0.3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spans="2:27" ht="15.75" thickBot="1" x14ac:dyDescent="0.3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spans="2:27" ht="15.75" thickBot="1" x14ac:dyDescent="0.3"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spans="2:27" ht="15.75" thickBot="1" x14ac:dyDescent="0.3"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spans="2:27" ht="15.75" thickBot="1" x14ac:dyDescent="0.3"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spans="2:27" ht="15.75" thickBot="1" x14ac:dyDescent="0.3"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spans="2:27" ht="15.75" thickBot="1" x14ac:dyDescent="0.3"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spans="2:27" ht="15.75" thickBot="1" x14ac:dyDescent="0.3"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spans="2:27" ht="15.75" thickBot="1" x14ac:dyDescent="0.3"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spans="2:27" ht="15.75" thickBot="1" x14ac:dyDescent="0.3"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spans="2:27" ht="15.75" thickBot="1" x14ac:dyDescent="0.3"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spans="2:27" ht="15.75" thickBot="1" x14ac:dyDescent="0.3"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spans="2:27" ht="15.75" thickBot="1" x14ac:dyDescent="0.3"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spans="2:27" ht="15.75" thickBot="1" x14ac:dyDescent="0.3"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spans="2:27" ht="15.75" thickBot="1" x14ac:dyDescent="0.3"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spans="2:27" ht="15.75" thickBot="1" x14ac:dyDescent="0.3"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spans="2:27" ht="15.75" thickBot="1" x14ac:dyDescent="0.3"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spans="2:27" ht="15.75" thickBot="1" x14ac:dyDescent="0.3"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spans="2:27" ht="15.75" thickBot="1" x14ac:dyDescent="0.3"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spans="2:27" ht="15.75" thickBot="1" x14ac:dyDescent="0.3"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spans="2:27" ht="15.75" thickBot="1" x14ac:dyDescent="0.3"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spans="2:27" ht="15.75" thickBot="1" x14ac:dyDescent="0.3"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spans="2:27" ht="15.75" thickBot="1" x14ac:dyDescent="0.3"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spans="2:27" ht="15.75" thickBot="1" x14ac:dyDescent="0.3"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spans="2:27" ht="15.75" thickBot="1" x14ac:dyDescent="0.3"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spans="2:27" ht="15.75" thickBot="1" x14ac:dyDescent="0.3"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spans="2:27" ht="15.75" thickBot="1" x14ac:dyDescent="0.3"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spans="2:27" ht="15.75" thickBot="1" x14ac:dyDescent="0.3"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spans="2:27" ht="15.75" thickBot="1" x14ac:dyDescent="0.3"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spans="2:27" ht="15.75" thickBot="1" x14ac:dyDescent="0.3"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spans="2:27" ht="15.75" thickBot="1" x14ac:dyDescent="0.3"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spans="2:27" ht="15.75" thickBot="1" x14ac:dyDescent="0.3"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spans="2:27" ht="15.75" thickBot="1" x14ac:dyDescent="0.3"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spans="2:27" ht="15.75" thickBot="1" x14ac:dyDescent="0.3"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spans="2:27" ht="15.75" thickBot="1" x14ac:dyDescent="0.3"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spans="2:27" ht="15.75" thickBot="1" x14ac:dyDescent="0.3"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spans="2:27" ht="15.75" thickBot="1" x14ac:dyDescent="0.3"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spans="2:27" ht="15.75" thickBot="1" x14ac:dyDescent="0.3"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spans="2:27" ht="15.75" thickBot="1" x14ac:dyDescent="0.3"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spans="2:27" ht="15.75" thickBot="1" x14ac:dyDescent="0.3"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spans="2:27" ht="15.75" thickBot="1" x14ac:dyDescent="0.3"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spans="2:27" ht="15.75" thickBot="1" x14ac:dyDescent="0.3"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spans="2:27" ht="15.75" thickBot="1" x14ac:dyDescent="0.3"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spans="2:27" ht="15.75" thickBot="1" x14ac:dyDescent="0.3"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spans="2:27" ht="15.75" thickBot="1" x14ac:dyDescent="0.3"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spans="2:27" ht="15.75" thickBot="1" x14ac:dyDescent="0.3"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spans="2:27" ht="15.75" thickBot="1" x14ac:dyDescent="0.3"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spans="2:27" ht="15.75" thickBot="1" x14ac:dyDescent="0.3"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spans="2:27" ht="15.75" thickBot="1" x14ac:dyDescent="0.3"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spans="2:27" ht="15.75" thickBot="1" x14ac:dyDescent="0.3"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spans="2:27" ht="15.75" thickBot="1" x14ac:dyDescent="0.3"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spans="2:27" ht="15.75" thickBot="1" x14ac:dyDescent="0.3"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spans="2:27" ht="15.75" thickBot="1" x14ac:dyDescent="0.3"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spans="2:27" ht="15.75" thickBot="1" x14ac:dyDescent="0.3"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spans="2:27" ht="15.75" thickBot="1" x14ac:dyDescent="0.3"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spans="2:27" ht="15.75" thickBot="1" x14ac:dyDescent="0.3"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spans="2:27" ht="15.75" thickBot="1" x14ac:dyDescent="0.3"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spans="2:27" ht="15.75" thickBot="1" x14ac:dyDescent="0.3"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spans="2:27" ht="15.75" thickBot="1" x14ac:dyDescent="0.3"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spans="2:27" ht="15.75" thickBot="1" x14ac:dyDescent="0.3"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spans="2:27" ht="15.75" thickBot="1" x14ac:dyDescent="0.3"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spans="2:27" ht="15.75" thickBot="1" x14ac:dyDescent="0.3"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spans="2:27" ht="15.75" thickBot="1" x14ac:dyDescent="0.3"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spans="2:27" ht="15.75" thickBot="1" x14ac:dyDescent="0.3"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spans="2:27" ht="15.75" thickBot="1" x14ac:dyDescent="0.3"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spans="2:27" ht="15.75" thickBot="1" x14ac:dyDescent="0.3"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spans="2:27" ht="15.75" thickBot="1" x14ac:dyDescent="0.3"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spans="2:27" ht="15.75" thickBot="1" x14ac:dyDescent="0.3"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spans="2:27" ht="15.75" thickBot="1" x14ac:dyDescent="0.3"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spans="2:27" ht="15.75" thickBot="1" x14ac:dyDescent="0.3"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spans="2:27" ht="15.75" thickBot="1" x14ac:dyDescent="0.3"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spans="2:27" ht="15.75" thickBot="1" x14ac:dyDescent="0.3"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spans="2:27" ht="15.75" thickBot="1" x14ac:dyDescent="0.3"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spans="2:27" ht="15.75" thickBot="1" x14ac:dyDescent="0.3"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spans="2:27" ht="15.75" thickBot="1" x14ac:dyDescent="0.3"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spans="2:27" ht="15.75" thickBot="1" x14ac:dyDescent="0.3"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spans="2:27" ht="15.75" thickBot="1" x14ac:dyDescent="0.3"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spans="2:27" ht="15.75" thickBot="1" x14ac:dyDescent="0.3"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spans="2:27" ht="15.75" thickBot="1" x14ac:dyDescent="0.3"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spans="2:27" ht="15.75" thickBot="1" x14ac:dyDescent="0.3"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spans="2:27" ht="15.75" thickBot="1" x14ac:dyDescent="0.3"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spans="2:27" ht="15.75" thickBot="1" x14ac:dyDescent="0.3"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spans="2:27" ht="15.75" thickBot="1" x14ac:dyDescent="0.3"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spans="2:27" ht="15.75" thickBot="1" x14ac:dyDescent="0.3"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spans="2:27" ht="15.75" thickBot="1" x14ac:dyDescent="0.3"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spans="2:27" ht="15.75" thickBot="1" x14ac:dyDescent="0.3"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spans="2:27" ht="15.75" thickBot="1" x14ac:dyDescent="0.3"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spans="2:27" ht="15.75" thickBot="1" x14ac:dyDescent="0.3"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spans="2:27" ht="15.75" thickBot="1" x14ac:dyDescent="0.3"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spans="2:27" ht="15.75" thickBot="1" x14ac:dyDescent="0.3"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spans="2:27" ht="15.75" thickBot="1" x14ac:dyDescent="0.3"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spans="2:27" ht="15.75" thickBot="1" x14ac:dyDescent="0.3"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spans="2:27" ht="15.75" thickBot="1" x14ac:dyDescent="0.3"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spans="2:27" ht="15.75" thickBot="1" x14ac:dyDescent="0.3"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spans="2:27" ht="15.75" thickBot="1" x14ac:dyDescent="0.3"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spans="2:27" ht="15.75" thickBot="1" x14ac:dyDescent="0.3"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spans="2:27" ht="15.75" thickBot="1" x14ac:dyDescent="0.3"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spans="2:27" ht="15.75" thickBot="1" x14ac:dyDescent="0.3"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spans="2:27" ht="15.75" thickBot="1" x14ac:dyDescent="0.3"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spans="2:27" ht="15.75" thickBot="1" x14ac:dyDescent="0.3"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spans="2:27" ht="15.75" thickBot="1" x14ac:dyDescent="0.3"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spans="2:27" ht="15.75" thickBot="1" x14ac:dyDescent="0.3"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spans="2:27" ht="15.75" thickBot="1" x14ac:dyDescent="0.3"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spans="2:27" ht="15.75" thickBot="1" x14ac:dyDescent="0.3"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spans="2:27" ht="15.75" thickBot="1" x14ac:dyDescent="0.3"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spans="2:27" ht="15.75" thickBot="1" x14ac:dyDescent="0.3"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spans="2:27" ht="15.75" thickBot="1" x14ac:dyDescent="0.3"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spans="2:27" ht="15.75" thickBot="1" x14ac:dyDescent="0.3"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spans="2:27" ht="15.75" thickBot="1" x14ac:dyDescent="0.3"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spans="2:27" ht="15.75" thickBot="1" x14ac:dyDescent="0.3"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spans="2:27" ht="15.75" thickBot="1" x14ac:dyDescent="0.3"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spans="2:27" ht="15.75" thickBot="1" x14ac:dyDescent="0.3"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spans="2:27" ht="15.75" thickBot="1" x14ac:dyDescent="0.3"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spans="2:27" ht="15.75" thickBot="1" x14ac:dyDescent="0.3"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spans="2:27" ht="15.75" thickBot="1" x14ac:dyDescent="0.3"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spans="2:27" ht="15.75" thickBot="1" x14ac:dyDescent="0.3"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spans="2:27" ht="15.75" thickBot="1" x14ac:dyDescent="0.3"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spans="2:27" ht="15.75" thickBot="1" x14ac:dyDescent="0.3"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spans="2:27" ht="15.75" thickBot="1" x14ac:dyDescent="0.3"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spans="2:27" ht="15.75" thickBot="1" x14ac:dyDescent="0.3"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spans="2:27" ht="15.75" thickBot="1" x14ac:dyDescent="0.3"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spans="2:27" ht="15.75" thickBot="1" x14ac:dyDescent="0.3"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spans="2:27" ht="15.75" thickBot="1" x14ac:dyDescent="0.3"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spans="2:27" ht="15.75" thickBot="1" x14ac:dyDescent="0.3"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spans="2:27" ht="15.75" thickBot="1" x14ac:dyDescent="0.3"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spans="2:27" ht="15.75" thickBot="1" x14ac:dyDescent="0.3"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spans="2:27" ht="15.75" thickBot="1" x14ac:dyDescent="0.3"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spans="2:27" ht="15.75" thickBot="1" x14ac:dyDescent="0.3"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spans="2:27" ht="15.75" thickBot="1" x14ac:dyDescent="0.3"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spans="2:27" ht="15.75" thickBot="1" x14ac:dyDescent="0.3"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spans="2:27" ht="15.75" thickBot="1" x14ac:dyDescent="0.3"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spans="2:27" ht="15.75" thickBot="1" x14ac:dyDescent="0.3"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spans="2:27" ht="15.75" thickBot="1" x14ac:dyDescent="0.3"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spans="2:27" ht="15.75" thickBot="1" x14ac:dyDescent="0.3"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spans="2:27" ht="15.75" thickBot="1" x14ac:dyDescent="0.3"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spans="2:27" ht="15.75" thickBot="1" x14ac:dyDescent="0.3"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spans="2:27" ht="15.75" thickBot="1" x14ac:dyDescent="0.3"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spans="2:27" ht="15.75" thickBot="1" x14ac:dyDescent="0.3"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spans="2:27" ht="15.75" thickBot="1" x14ac:dyDescent="0.3"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spans="2:27" ht="15.75" thickBot="1" x14ac:dyDescent="0.3"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spans="2:27" ht="15.75" thickBot="1" x14ac:dyDescent="0.3"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spans="2:27" ht="15.75" thickBot="1" x14ac:dyDescent="0.3"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spans="2:27" ht="15.75" thickBot="1" x14ac:dyDescent="0.3"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spans="2:27" ht="15.75" thickBot="1" x14ac:dyDescent="0.3"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spans="2:27" ht="15.75" thickBot="1" x14ac:dyDescent="0.3"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spans="2:27" ht="15.75" thickBot="1" x14ac:dyDescent="0.3"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spans="2:27" ht="15.75" thickBot="1" x14ac:dyDescent="0.3"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spans="2:27" ht="15.75" thickBot="1" x14ac:dyDescent="0.3"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spans="2:27" ht="15.75" thickBot="1" x14ac:dyDescent="0.3"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spans="2:27" ht="15.75" thickBot="1" x14ac:dyDescent="0.3"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spans="2:27" ht="15.75" thickBot="1" x14ac:dyDescent="0.3"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spans="2:27" ht="15.75" thickBot="1" x14ac:dyDescent="0.3"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spans="2:27" ht="15.75" thickBot="1" x14ac:dyDescent="0.3"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spans="2:27" ht="15.75" thickBot="1" x14ac:dyDescent="0.3"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spans="2:27" ht="15.75" thickBot="1" x14ac:dyDescent="0.3"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spans="2:27" ht="15.75" thickBot="1" x14ac:dyDescent="0.3"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spans="2:27" ht="15.75" thickBot="1" x14ac:dyDescent="0.3"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spans="2:27" ht="15.75" thickBot="1" x14ac:dyDescent="0.3"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spans="2:27" ht="15.75" thickBot="1" x14ac:dyDescent="0.3"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spans="2:27" ht="15.75" thickBot="1" x14ac:dyDescent="0.3"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spans="2:27" ht="15.75" thickBot="1" x14ac:dyDescent="0.3"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spans="2:27" ht="15.75" thickBot="1" x14ac:dyDescent="0.3"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spans="2:27" ht="15.75" thickBot="1" x14ac:dyDescent="0.3"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spans="2:27" ht="15.75" thickBot="1" x14ac:dyDescent="0.3"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spans="2:27" ht="15.75" thickBot="1" x14ac:dyDescent="0.3"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spans="2:27" ht="15.75" thickBot="1" x14ac:dyDescent="0.3"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spans="2:27" ht="15.75" thickBot="1" x14ac:dyDescent="0.3"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spans="2:27" ht="15.75" thickBot="1" x14ac:dyDescent="0.3"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spans="2:27" ht="15.75" thickBot="1" x14ac:dyDescent="0.3"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spans="2:27" ht="15.75" thickBot="1" x14ac:dyDescent="0.3"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spans="2:27" ht="15.75" thickBot="1" x14ac:dyDescent="0.3"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spans="2:27" ht="15.75" thickBot="1" x14ac:dyDescent="0.3"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spans="2:27" ht="15.75" thickBot="1" x14ac:dyDescent="0.3"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spans="2:27" ht="15.75" thickBot="1" x14ac:dyDescent="0.3"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spans="2:27" ht="15.75" thickBot="1" x14ac:dyDescent="0.3"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spans="2:27" ht="15.75" thickBot="1" x14ac:dyDescent="0.3"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spans="2:27" ht="15.75" thickBot="1" x14ac:dyDescent="0.3"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spans="2:27" ht="15.75" thickBot="1" x14ac:dyDescent="0.3"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spans="2:27" ht="15.75" thickBot="1" x14ac:dyDescent="0.3"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spans="2:27" ht="15.75" thickBot="1" x14ac:dyDescent="0.3"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spans="2:27" ht="15.75" thickBot="1" x14ac:dyDescent="0.3"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spans="2:27" ht="15.75" thickBot="1" x14ac:dyDescent="0.3"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spans="2:27" ht="15.75" thickBot="1" x14ac:dyDescent="0.3"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spans="2:27" ht="15.75" thickBot="1" x14ac:dyDescent="0.3"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spans="2:27" ht="15.75" thickBot="1" x14ac:dyDescent="0.3"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spans="2:27" ht="15.75" thickBot="1" x14ac:dyDescent="0.3"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spans="2:27" ht="15.75" thickBot="1" x14ac:dyDescent="0.3"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spans="2:27" ht="15.75" thickBot="1" x14ac:dyDescent="0.3"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spans="2:27" ht="15.75" thickBot="1" x14ac:dyDescent="0.3"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spans="2:27" ht="15.75" thickBot="1" x14ac:dyDescent="0.3"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spans="2:27" ht="15.75" thickBot="1" x14ac:dyDescent="0.3"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spans="2:27" ht="15.75" thickBot="1" x14ac:dyDescent="0.3"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spans="2:27" ht="15.75" thickBot="1" x14ac:dyDescent="0.3"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spans="2:27" ht="15.75" thickBot="1" x14ac:dyDescent="0.3"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spans="2:27" ht="15.75" thickBot="1" x14ac:dyDescent="0.3"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spans="2:27" ht="15.75" thickBot="1" x14ac:dyDescent="0.3"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spans="2:27" ht="15.75" thickBot="1" x14ac:dyDescent="0.3"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spans="2:27" ht="15.75" thickBot="1" x14ac:dyDescent="0.3"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spans="2:27" ht="15.75" thickBot="1" x14ac:dyDescent="0.3"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spans="2:27" ht="15.75" thickBot="1" x14ac:dyDescent="0.3"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spans="2:27" ht="15.75" thickBot="1" x14ac:dyDescent="0.3"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spans="2:27" ht="15.75" thickBot="1" x14ac:dyDescent="0.3"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spans="2:27" ht="15.75" thickBot="1" x14ac:dyDescent="0.3"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spans="2:27" ht="15.75" thickBot="1" x14ac:dyDescent="0.3"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spans="2:27" ht="15.75" thickBot="1" x14ac:dyDescent="0.3"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spans="2:27" ht="15.75" thickBot="1" x14ac:dyDescent="0.3"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spans="2:27" ht="15.75" thickBot="1" x14ac:dyDescent="0.3"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spans="2:27" ht="15.75" thickBot="1" x14ac:dyDescent="0.3"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spans="2:27" ht="15.75" thickBot="1" x14ac:dyDescent="0.3"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spans="2:27" ht="15.75" thickBot="1" x14ac:dyDescent="0.3"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spans="2:27" ht="15.75" thickBot="1" x14ac:dyDescent="0.3"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spans="2:27" ht="15.75" thickBot="1" x14ac:dyDescent="0.3"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spans="2:27" ht="15.75" thickBot="1" x14ac:dyDescent="0.3"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spans="2:27" ht="15.75" thickBot="1" x14ac:dyDescent="0.3"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spans="2:27" ht="15.75" thickBot="1" x14ac:dyDescent="0.3"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spans="2:27" ht="15.75" thickBot="1" x14ac:dyDescent="0.3"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spans="2:27" ht="15.75" thickBot="1" x14ac:dyDescent="0.3"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spans="2:27" ht="15.75" thickBot="1" x14ac:dyDescent="0.3"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spans="2:27" ht="15.75" thickBot="1" x14ac:dyDescent="0.3"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spans="2:27" ht="15.75" thickBot="1" x14ac:dyDescent="0.3"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spans="2:27" ht="15.75" thickBot="1" x14ac:dyDescent="0.3"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spans="2:27" ht="15.75" thickBot="1" x14ac:dyDescent="0.3"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spans="2:27" ht="15.75" thickBot="1" x14ac:dyDescent="0.3"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spans="2:27" ht="15.75" thickBot="1" x14ac:dyDescent="0.3"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spans="2:27" ht="15.75" thickBot="1" x14ac:dyDescent="0.3"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spans="2:27" ht="15.75" thickBot="1" x14ac:dyDescent="0.3"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spans="2:27" ht="15.75" thickBot="1" x14ac:dyDescent="0.3"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spans="2:27" ht="15.75" thickBot="1" x14ac:dyDescent="0.3"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spans="2:27" ht="15.75" thickBot="1" x14ac:dyDescent="0.3"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spans="2:27" ht="15.75" thickBot="1" x14ac:dyDescent="0.3"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spans="2:27" ht="15.75" thickBot="1" x14ac:dyDescent="0.3"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spans="2:27" ht="15.75" thickBot="1" x14ac:dyDescent="0.3"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spans="2:27" ht="15.75" thickBot="1" x14ac:dyDescent="0.3"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spans="2:27" ht="15.75" thickBot="1" x14ac:dyDescent="0.3"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spans="2:27" ht="15.75" thickBot="1" x14ac:dyDescent="0.3"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spans="2:27" ht="15.75" thickBot="1" x14ac:dyDescent="0.3"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spans="2:27" ht="15.75" thickBot="1" x14ac:dyDescent="0.3"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spans="2:27" ht="15.75" thickBot="1" x14ac:dyDescent="0.3"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spans="2:27" ht="15.75" thickBot="1" x14ac:dyDescent="0.3"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spans="2:27" ht="15.75" thickBot="1" x14ac:dyDescent="0.3"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spans="2:27" ht="15.75" thickBot="1" x14ac:dyDescent="0.3"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spans="2:27" ht="15.75" thickBot="1" x14ac:dyDescent="0.3"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spans="2:27" ht="15.75" thickBot="1" x14ac:dyDescent="0.3"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spans="2:27" ht="15.75" thickBot="1" x14ac:dyDescent="0.3"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spans="2:27" ht="15.75" thickBot="1" x14ac:dyDescent="0.3"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spans="2:27" ht="15.75" thickBot="1" x14ac:dyDescent="0.3"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spans="2:27" ht="15.75" thickBot="1" x14ac:dyDescent="0.3"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spans="2:27" ht="15.75" thickBot="1" x14ac:dyDescent="0.3"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spans="2:27" ht="15.75" thickBot="1" x14ac:dyDescent="0.3"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spans="2:27" ht="15.75" thickBot="1" x14ac:dyDescent="0.3"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spans="2:27" ht="15.75" thickBot="1" x14ac:dyDescent="0.3"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spans="2:27" ht="15.75" thickBot="1" x14ac:dyDescent="0.3"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spans="2:27" ht="15.75" thickBot="1" x14ac:dyDescent="0.3"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spans="2:27" ht="15.75" thickBot="1" x14ac:dyDescent="0.3"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spans="2:27" ht="15.75" thickBot="1" x14ac:dyDescent="0.3"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spans="2:27" ht="15.75" thickBot="1" x14ac:dyDescent="0.3"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spans="2:27" ht="15.75" thickBot="1" x14ac:dyDescent="0.3"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spans="2:27" ht="15.75" thickBot="1" x14ac:dyDescent="0.3"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spans="2:27" ht="15.75" thickBot="1" x14ac:dyDescent="0.3"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spans="2:27" ht="15.75" thickBot="1" x14ac:dyDescent="0.3"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spans="2:27" ht="15.75" thickBot="1" x14ac:dyDescent="0.3"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spans="2:27" ht="15.75" thickBot="1" x14ac:dyDescent="0.3"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spans="2:27" ht="15.75" thickBot="1" x14ac:dyDescent="0.3"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spans="2:27" ht="15.75" thickBot="1" x14ac:dyDescent="0.3"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spans="2:27" ht="15.75" thickBot="1" x14ac:dyDescent="0.3"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spans="2:27" ht="15.75" thickBot="1" x14ac:dyDescent="0.3"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spans="2:27" ht="15.75" thickBot="1" x14ac:dyDescent="0.3"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spans="2:27" ht="15.75" thickBot="1" x14ac:dyDescent="0.3"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spans="2:27" ht="15.75" thickBot="1" x14ac:dyDescent="0.3"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spans="2:27" ht="15.75" thickBot="1" x14ac:dyDescent="0.3"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spans="2:27" ht="15.75" thickBot="1" x14ac:dyDescent="0.3"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spans="2:27" ht="15.75" thickBot="1" x14ac:dyDescent="0.3"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spans="2:27" ht="15.75" thickBot="1" x14ac:dyDescent="0.3"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spans="2:27" ht="15.75" thickBot="1" x14ac:dyDescent="0.3"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spans="2:27" ht="15.75" thickBot="1" x14ac:dyDescent="0.3"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spans="2:27" ht="15.75" thickBot="1" x14ac:dyDescent="0.3"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spans="2:27" ht="15.75" thickBot="1" x14ac:dyDescent="0.3"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spans="2:27" ht="15.75" thickBot="1" x14ac:dyDescent="0.3"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spans="2:27" ht="15.75" thickBot="1" x14ac:dyDescent="0.3"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spans="2:27" ht="15.75" thickBot="1" x14ac:dyDescent="0.3"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spans="2:27" ht="15.75" thickBot="1" x14ac:dyDescent="0.3"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spans="2:27" ht="15.75" thickBot="1" x14ac:dyDescent="0.3"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spans="2:27" ht="15.75" thickBot="1" x14ac:dyDescent="0.3"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spans="2:27" ht="15.75" thickBot="1" x14ac:dyDescent="0.3"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spans="2:27" ht="15.75" thickBot="1" x14ac:dyDescent="0.3"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spans="2:27" ht="15.75" thickBot="1" x14ac:dyDescent="0.3"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spans="2:27" ht="15.75" thickBot="1" x14ac:dyDescent="0.3"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spans="2:27" ht="15.75" thickBot="1" x14ac:dyDescent="0.3"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spans="2:27" ht="15.75" thickBot="1" x14ac:dyDescent="0.3"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spans="2:27" ht="15.75" thickBot="1" x14ac:dyDescent="0.3"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spans="2:27" ht="15.75" thickBot="1" x14ac:dyDescent="0.3"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spans="2:27" ht="15.75" thickBot="1" x14ac:dyDescent="0.3"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spans="2:27" ht="15.75" thickBot="1" x14ac:dyDescent="0.3"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spans="2:27" ht="15.75" thickBot="1" x14ac:dyDescent="0.3"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spans="2:27" ht="15.75" thickBot="1" x14ac:dyDescent="0.3"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spans="2:27" ht="15.75" thickBot="1" x14ac:dyDescent="0.3"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spans="2:27" ht="15.75" thickBot="1" x14ac:dyDescent="0.3"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spans="2:27" ht="15.75" thickBot="1" x14ac:dyDescent="0.3"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spans="2:27" ht="15.75" thickBot="1" x14ac:dyDescent="0.3"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spans="2:27" ht="15.75" thickBot="1" x14ac:dyDescent="0.3"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spans="2:27" ht="15.75" thickBot="1" x14ac:dyDescent="0.3"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spans="2:27" ht="15.75" thickBot="1" x14ac:dyDescent="0.3"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spans="2:27" ht="15.75" thickBot="1" x14ac:dyDescent="0.3"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spans="2:27" ht="15.75" thickBot="1" x14ac:dyDescent="0.3"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spans="2:27" ht="15.75" thickBot="1" x14ac:dyDescent="0.3"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spans="2:27" ht="15.75" thickBot="1" x14ac:dyDescent="0.3"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spans="2:27" ht="15.75" thickBot="1" x14ac:dyDescent="0.3"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spans="2:27" ht="15.75" thickBot="1" x14ac:dyDescent="0.3"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spans="2:27" ht="15.75" thickBot="1" x14ac:dyDescent="0.3"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spans="2:27" ht="15.75" thickBot="1" x14ac:dyDescent="0.3"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spans="2:27" ht="15.75" thickBot="1" x14ac:dyDescent="0.3"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spans="2:27" ht="15.75" thickBot="1" x14ac:dyDescent="0.3"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spans="2:27" ht="15.75" thickBot="1" x14ac:dyDescent="0.3"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spans="2:27" ht="15.75" thickBot="1" x14ac:dyDescent="0.3"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spans="2:27" ht="15.75" thickBot="1" x14ac:dyDescent="0.3"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spans="2:27" ht="15.75" thickBot="1" x14ac:dyDescent="0.3"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spans="2:27" ht="15.75" thickBot="1" x14ac:dyDescent="0.3"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spans="2:27" ht="15.75" thickBot="1" x14ac:dyDescent="0.3"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spans="2:27" ht="15.75" thickBot="1" x14ac:dyDescent="0.3"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spans="2:27" ht="15.75" thickBot="1" x14ac:dyDescent="0.3"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spans="2:27" ht="15.75" thickBot="1" x14ac:dyDescent="0.3"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spans="2:27" ht="15.75" thickBot="1" x14ac:dyDescent="0.3"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spans="2:27" ht="15.75" thickBot="1" x14ac:dyDescent="0.3"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spans="2:27" ht="15.75" thickBot="1" x14ac:dyDescent="0.3"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spans="2:27" ht="15.75" thickBot="1" x14ac:dyDescent="0.3"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spans="2:27" ht="15.75" thickBot="1" x14ac:dyDescent="0.3"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spans="2:27" ht="15.75" thickBot="1" x14ac:dyDescent="0.3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spans="2:27" ht="15.75" thickBot="1" x14ac:dyDescent="0.3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spans="2:27" ht="15.75" thickBot="1" x14ac:dyDescent="0.3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spans="2:27" ht="15.75" thickBot="1" x14ac:dyDescent="0.3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spans="2:27" ht="15.75" thickBot="1" x14ac:dyDescent="0.3"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spans="2:27" ht="15.75" thickBot="1" x14ac:dyDescent="0.3"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spans="2:27" ht="15.75" thickBot="1" x14ac:dyDescent="0.3"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spans="2:27" ht="15.75" thickBot="1" x14ac:dyDescent="0.3"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spans="2:27" ht="15.75" thickBot="1" x14ac:dyDescent="0.3"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spans="2:27" ht="15.75" thickBot="1" x14ac:dyDescent="0.3"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spans="2:27" ht="15.75" thickBot="1" x14ac:dyDescent="0.3"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spans="2:27" ht="15.75" thickBot="1" x14ac:dyDescent="0.3"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spans="2:27" ht="15.75" thickBot="1" x14ac:dyDescent="0.3"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spans="2:27" ht="15.75" thickBot="1" x14ac:dyDescent="0.3"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spans="2:27" ht="15.75" thickBot="1" x14ac:dyDescent="0.3"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spans="2:27" ht="15.75" thickBot="1" x14ac:dyDescent="0.3"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spans="2:27" ht="15.75" thickBot="1" x14ac:dyDescent="0.3"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spans="2:27" ht="15.75" thickBot="1" x14ac:dyDescent="0.3"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spans="2:27" ht="15.75" thickBot="1" x14ac:dyDescent="0.3"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spans="2:27" ht="15.75" thickBot="1" x14ac:dyDescent="0.3"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spans="2:27" ht="15.75" thickBot="1" x14ac:dyDescent="0.3"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spans="2:27" ht="15.75" thickBot="1" x14ac:dyDescent="0.3"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spans="2:27" ht="15.75" thickBot="1" x14ac:dyDescent="0.3"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spans="2:27" ht="15.75" thickBot="1" x14ac:dyDescent="0.3"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spans="2:27" ht="15.75" thickBot="1" x14ac:dyDescent="0.3"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spans="2:27" ht="15.75" thickBot="1" x14ac:dyDescent="0.3"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spans="2:27" ht="15.75" thickBot="1" x14ac:dyDescent="0.3"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spans="2:27" ht="15.75" thickBot="1" x14ac:dyDescent="0.3"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spans="2:27" ht="15.75" thickBot="1" x14ac:dyDescent="0.3"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spans="2:27" ht="15.75" thickBot="1" x14ac:dyDescent="0.3"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spans="2:27" ht="15.75" thickBot="1" x14ac:dyDescent="0.3"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spans="2:27" ht="15.75" thickBot="1" x14ac:dyDescent="0.3"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spans="2:27" ht="15.75" thickBot="1" x14ac:dyDescent="0.3"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spans="2:27" ht="15.75" thickBot="1" x14ac:dyDescent="0.3"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spans="2:27" ht="15.75" thickBot="1" x14ac:dyDescent="0.3"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spans="2:27" ht="15.75" thickBot="1" x14ac:dyDescent="0.3"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spans="2:27" ht="15.75" thickBot="1" x14ac:dyDescent="0.3"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spans="2:27" ht="15.75" thickBot="1" x14ac:dyDescent="0.3"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spans="2:27" ht="15.75" thickBot="1" x14ac:dyDescent="0.3"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spans="2:27" ht="15.75" thickBot="1" x14ac:dyDescent="0.3"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spans="2:27" ht="15.75" thickBot="1" x14ac:dyDescent="0.3"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spans="2:27" ht="15.75" thickBot="1" x14ac:dyDescent="0.3"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spans="2:27" ht="15.75" thickBot="1" x14ac:dyDescent="0.3"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spans="2:27" ht="15.75" thickBot="1" x14ac:dyDescent="0.3"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spans="2:27" ht="15.75" thickBot="1" x14ac:dyDescent="0.3"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spans="2:27" ht="15.75" thickBot="1" x14ac:dyDescent="0.3"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spans="2:27" ht="15.75" thickBot="1" x14ac:dyDescent="0.3"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spans="2:27" ht="15.75" thickBot="1" x14ac:dyDescent="0.3"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spans="2:27" ht="15.75" thickBot="1" x14ac:dyDescent="0.3"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spans="2:27" ht="15.75" thickBot="1" x14ac:dyDescent="0.3"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spans="2:27" ht="15.75" thickBot="1" x14ac:dyDescent="0.3"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spans="2:27" ht="15.75" thickBot="1" x14ac:dyDescent="0.3"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spans="2:27" ht="15.75" thickBot="1" x14ac:dyDescent="0.3"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spans="2:27" ht="15.75" thickBot="1" x14ac:dyDescent="0.3"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spans="2:27" ht="15.75" thickBot="1" x14ac:dyDescent="0.3"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spans="2:27" ht="15.75" thickBot="1" x14ac:dyDescent="0.3"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spans="2:27" ht="15.75" thickBot="1" x14ac:dyDescent="0.3"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spans="2:27" ht="15.75" thickBot="1" x14ac:dyDescent="0.3"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spans="2:27" ht="15.75" thickBot="1" x14ac:dyDescent="0.3"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spans="2:27" ht="15.75" thickBot="1" x14ac:dyDescent="0.3"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spans="2:27" ht="15.75" thickBot="1" x14ac:dyDescent="0.3"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spans="2:27" ht="15.75" thickBot="1" x14ac:dyDescent="0.3"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spans="2:27" ht="15.75" thickBot="1" x14ac:dyDescent="0.3"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spans="2:27" ht="15.75" thickBot="1" x14ac:dyDescent="0.3"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spans="2:27" ht="15.75" thickBot="1" x14ac:dyDescent="0.3"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spans="2:27" ht="15.75" thickBot="1" x14ac:dyDescent="0.3"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spans="2:27" ht="15.75" thickBot="1" x14ac:dyDescent="0.3"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spans="2:27" ht="15.75" thickBot="1" x14ac:dyDescent="0.3"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spans="2:27" ht="15.75" thickBot="1" x14ac:dyDescent="0.3"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spans="2:27" ht="15.75" thickBot="1" x14ac:dyDescent="0.3"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spans="2:27" ht="15.75" thickBot="1" x14ac:dyDescent="0.3"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spans="2:27" ht="15.75" thickBot="1" x14ac:dyDescent="0.3"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spans="2:27" ht="15.75" thickBot="1" x14ac:dyDescent="0.3"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spans="2:27" ht="15.75" thickBot="1" x14ac:dyDescent="0.3"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spans="2:27" ht="15.75" thickBot="1" x14ac:dyDescent="0.3"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spans="2:27" ht="15.75" thickBot="1" x14ac:dyDescent="0.3"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spans="2:27" ht="15.75" thickBot="1" x14ac:dyDescent="0.3"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spans="2:27" ht="15.75" thickBot="1" x14ac:dyDescent="0.3"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spans="2:27" ht="15.75" thickBot="1" x14ac:dyDescent="0.3"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spans="2:27" ht="15.75" thickBot="1" x14ac:dyDescent="0.3"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spans="2:27" ht="15.75" thickBot="1" x14ac:dyDescent="0.3"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spans="2:27" ht="15.75" thickBot="1" x14ac:dyDescent="0.3"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spans="2:27" ht="15.75" thickBot="1" x14ac:dyDescent="0.3"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spans="2:27" ht="15.75" thickBot="1" x14ac:dyDescent="0.3"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spans="2:27" ht="15.75" thickBot="1" x14ac:dyDescent="0.3"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spans="2:27" ht="15.75" thickBot="1" x14ac:dyDescent="0.3"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spans="2:27" ht="15.75" thickBot="1" x14ac:dyDescent="0.3"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spans="2:27" ht="15.75" thickBot="1" x14ac:dyDescent="0.3"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spans="2:27" ht="15.75" thickBot="1" x14ac:dyDescent="0.3"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spans="2:27" ht="15.75" thickBot="1" x14ac:dyDescent="0.3"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spans="2:27" ht="15.75" thickBot="1" x14ac:dyDescent="0.3"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spans="2:27" ht="15.75" thickBot="1" x14ac:dyDescent="0.3"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spans="2:27" ht="15.75" thickBot="1" x14ac:dyDescent="0.3"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spans="2:27" ht="15.75" thickBot="1" x14ac:dyDescent="0.3"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spans="2:27" ht="15.75" thickBot="1" x14ac:dyDescent="0.3"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spans="2:27" ht="15.75" thickBot="1" x14ac:dyDescent="0.3"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spans="2:27" ht="15.75" thickBot="1" x14ac:dyDescent="0.3"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spans="2:27" ht="15.75" thickBot="1" x14ac:dyDescent="0.3"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spans="2:27" ht="15.75" thickBot="1" x14ac:dyDescent="0.3"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spans="2:27" ht="15.75" thickBot="1" x14ac:dyDescent="0.3"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spans="2:27" ht="15.75" thickBot="1" x14ac:dyDescent="0.3"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spans="2:27" ht="15.75" thickBot="1" x14ac:dyDescent="0.3"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spans="2:27" ht="15.75" thickBot="1" x14ac:dyDescent="0.3"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spans="2:27" ht="15.75" thickBot="1" x14ac:dyDescent="0.3"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spans="2:27" ht="15.75" thickBot="1" x14ac:dyDescent="0.3"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</sheetData>
  <mergeCells count="1">
    <mergeCell ref="C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Salón</vt:lpstr>
      <vt:lpstr>Cátering</vt:lpstr>
      <vt:lpstr>Música</vt:lpstr>
      <vt:lpstr>Fotografo</vt:lpstr>
      <vt:lpstr>Papeleria </vt:lpstr>
      <vt:lpstr>Ambientación</vt:lpstr>
      <vt:lpstr>Vestimenta</vt:lpstr>
      <vt:lpstr>Horas Trabajadas</vt:lpstr>
      <vt:lpstr>Planilla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Virginia Vignola</cp:lastModifiedBy>
  <dcterms:created xsi:type="dcterms:W3CDTF">2020-10-25T14:55:17Z</dcterms:created>
  <dcterms:modified xsi:type="dcterms:W3CDTF">2024-04-16T14:42:50Z</dcterms:modified>
</cp:coreProperties>
</file>